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bryanodoherty/Cursor-coding-projects/classicstampcollector/spreadsheets/"/>
    </mc:Choice>
  </mc:AlternateContent>
  <xr:revisionPtr revIDLastSave="0" documentId="13_ncr:1_{FB052EE6-2F99-6241-80EC-83AE2AC9363F}" xr6:coauthVersionLast="47" xr6:coauthVersionMax="47" xr10:uidLastSave="{00000000-0000-0000-0000-000000000000}"/>
  <bookViews>
    <workbookView xWindow="2220" yWindow="600" windowWidth="46760" windowHeight="21420" tabRatio="500" xr2:uid="{00000000-000D-0000-FFFF-FFFF00000000}"/>
  </bookViews>
  <sheets>
    <sheet name="my-design-type-purchase-invento" sheetId="1" r:id="rId1"/>
  </sheets>
  <externalReferences>
    <externalReference r:id="rId2"/>
  </externalReferences>
  <definedNames>
    <definedName name="Centering">[1]SCORE!$C$4:$L$4</definedName>
    <definedName name="EyeAppeal">[1]SCORE!$B$14:$B$21</definedName>
    <definedName name="_xlnm.Print_Area" localSheetId="0">'my-design-type-purchase-invento'!$B:$S</definedName>
    <definedName name="_xlnm.Print_Titles" localSheetId="0">'my-design-type-purchase-invento'!$1:$1</definedName>
    <definedName name="ScottWantNumbers">'[1]JBO Want'!$B$2:$B$96</definedName>
    <definedName name="Soundness">[1]SCORE!$B$5:$B$12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37" i="1" l="1"/>
  <c r="L541" i="1" l="1"/>
  <c r="N105" i="1"/>
  <c r="H537" i="1"/>
  <c r="H547" i="1" l="1"/>
  <c r="H546" i="1"/>
  <c r="H545" i="1"/>
  <c r="H544" i="1"/>
  <c r="H543" i="1"/>
  <c r="H542" i="1"/>
  <c r="H541" i="1"/>
  <c r="H540" i="1"/>
  <c r="H539" i="1"/>
  <c r="H548" i="1" l="1"/>
  <c r="P536" i="1"/>
  <c r="P535" i="1"/>
  <c r="P534" i="1"/>
  <c r="P533" i="1"/>
  <c r="P532" i="1"/>
  <c r="P527" i="1"/>
  <c r="P526" i="1"/>
  <c r="P524" i="1"/>
  <c r="P523" i="1"/>
  <c r="P521" i="1"/>
  <c r="P520" i="1"/>
  <c r="P518" i="1"/>
  <c r="P517" i="1"/>
  <c r="P516" i="1"/>
  <c r="P513" i="1"/>
  <c r="P512" i="1"/>
  <c r="P511" i="1"/>
  <c r="P510" i="1"/>
  <c r="P508" i="1"/>
  <c r="P507" i="1"/>
  <c r="P503" i="1"/>
  <c r="P500" i="1"/>
  <c r="P499" i="1"/>
  <c r="P498" i="1"/>
  <c r="P497" i="1"/>
  <c r="P496" i="1"/>
  <c r="P494" i="1"/>
  <c r="P493" i="1"/>
  <c r="P492" i="1"/>
  <c r="P490" i="1"/>
  <c r="P489" i="1"/>
  <c r="P488" i="1"/>
  <c r="P487" i="1"/>
  <c r="P486" i="1"/>
  <c r="P484" i="1"/>
  <c r="P482" i="1"/>
  <c r="P481" i="1"/>
  <c r="P480" i="1"/>
  <c r="P479" i="1"/>
  <c r="P478" i="1"/>
  <c r="P477" i="1"/>
  <c r="P475" i="1"/>
  <c r="P474" i="1"/>
  <c r="P473" i="1"/>
  <c r="P472" i="1"/>
  <c r="P471" i="1"/>
  <c r="P470" i="1"/>
  <c r="P434" i="1"/>
  <c r="P433" i="1"/>
  <c r="P432" i="1"/>
  <c r="P430" i="1"/>
  <c r="P429" i="1"/>
  <c r="P428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P408" i="1"/>
  <c r="P407" i="1"/>
  <c r="P404" i="1"/>
  <c r="P402" i="1"/>
  <c r="P401" i="1"/>
  <c r="P400" i="1"/>
  <c r="P399" i="1"/>
  <c r="P398" i="1"/>
  <c r="P397" i="1"/>
  <c r="P396" i="1"/>
  <c r="P395" i="1"/>
  <c r="P394" i="1"/>
  <c r="P393" i="1"/>
  <c r="P392" i="1"/>
  <c r="P391" i="1"/>
  <c r="P390" i="1"/>
  <c r="P389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5" i="1"/>
  <c r="P364" i="1"/>
  <c r="P362" i="1"/>
  <c r="P361" i="1"/>
  <c r="P360" i="1"/>
  <c r="P359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0" i="1"/>
  <c r="P339" i="1"/>
  <c r="P338" i="1"/>
  <c r="P337" i="1"/>
  <c r="P336" i="1"/>
  <c r="P328" i="1"/>
  <c r="P327" i="1"/>
  <c r="P326" i="1"/>
  <c r="P325" i="1"/>
  <c r="P324" i="1"/>
  <c r="P323" i="1"/>
  <c r="P322" i="1"/>
  <c r="P320" i="1"/>
  <c r="P317" i="1"/>
  <c r="P316" i="1"/>
  <c r="P314" i="1"/>
  <c r="P313" i="1"/>
  <c r="P312" i="1"/>
  <c r="P310" i="1"/>
  <c r="P308" i="1"/>
  <c r="P307" i="1"/>
  <c r="P303" i="1"/>
  <c r="P300" i="1"/>
  <c r="P299" i="1"/>
  <c r="P297" i="1"/>
  <c r="P296" i="1"/>
  <c r="P295" i="1"/>
  <c r="P267" i="1"/>
  <c r="P265" i="1"/>
  <c r="P262" i="1"/>
  <c r="P261" i="1"/>
  <c r="P259" i="1"/>
  <c r="P258" i="1"/>
  <c r="P244" i="1"/>
  <c r="P240" i="1"/>
  <c r="P238" i="1"/>
  <c r="P234" i="1"/>
  <c r="P232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3" i="1"/>
  <c r="P180" i="1"/>
  <c r="P176" i="1"/>
  <c r="P174" i="1"/>
  <c r="P172" i="1"/>
  <c r="P171" i="1"/>
  <c r="P170" i="1"/>
  <c r="P169" i="1"/>
  <c r="P168" i="1"/>
  <c r="P167" i="1"/>
  <c r="P165" i="1"/>
  <c r="P160" i="1"/>
  <c r="P158" i="1"/>
  <c r="P156" i="1"/>
  <c r="P155" i="1"/>
  <c r="P154" i="1"/>
  <c r="P153" i="1"/>
  <c r="P152" i="1"/>
  <c r="P151" i="1"/>
  <c r="P149" i="1"/>
  <c r="P148" i="1"/>
  <c r="P142" i="1"/>
  <c r="P130" i="1"/>
  <c r="P129" i="1"/>
  <c r="P128" i="1"/>
  <c r="P122" i="1"/>
  <c r="P121" i="1"/>
  <c r="P120" i="1"/>
  <c r="P116" i="1"/>
  <c r="P115" i="1"/>
  <c r="P114" i="1"/>
  <c r="P111" i="1"/>
  <c r="P107" i="1"/>
  <c r="P106" i="1"/>
  <c r="P105" i="1"/>
  <c r="P104" i="1"/>
  <c r="P97" i="1"/>
  <c r="P95" i="1"/>
  <c r="P94" i="1"/>
  <c r="P93" i="1"/>
  <c r="P92" i="1"/>
  <c r="P91" i="1"/>
  <c r="P76" i="1"/>
  <c r="P75" i="1"/>
  <c r="P71" i="1"/>
  <c r="P68" i="1"/>
  <c r="P67" i="1"/>
  <c r="P64" i="1"/>
  <c r="P63" i="1"/>
  <c r="P60" i="1"/>
  <c r="P58" i="1"/>
  <c r="P57" i="1"/>
  <c r="P56" i="1"/>
  <c r="P51" i="1"/>
  <c r="P40" i="1"/>
  <c r="P38" i="1"/>
  <c r="P29" i="1"/>
  <c r="P19" i="1"/>
  <c r="P10" i="1"/>
  <c r="L544" i="1"/>
  <c r="M544" i="1"/>
  <c r="N544" i="1"/>
  <c r="O544" i="1"/>
  <c r="Q544" i="1" l="1"/>
  <c r="N540" i="1"/>
  <c r="P248" i="1"/>
  <c r="K248" i="1" s="1"/>
  <c r="P247" i="1"/>
  <c r="K247" i="1" s="1"/>
  <c r="P246" i="1"/>
  <c r="K246" i="1" s="1"/>
  <c r="P306" i="1"/>
  <c r="K306" i="1" s="1"/>
  <c r="P305" i="1"/>
  <c r="K305" i="1" s="1"/>
  <c r="P304" i="1"/>
  <c r="K304" i="1" s="1"/>
  <c r="K307" i="1"/>
  <c r="K308" i="1"/>
  <c r="P309" i="1"/>
  <c r="K309" i="1" s="1"/>
  <c r="K310" i="1"/>
  <c r="P311" i="1"/>
  <c r="K311" i="1" s="1"/>
  <c r="K312" i="1"/>
  <c r="K313" i="1"/>
  <c r="K314" i="1"/>
  <c r="P315" i="1"/>
  <c r="K315" i="1" s="1"/>
  <c r="K316" i="1"/>
  <c r="P294" i="1"/>
  <c r="K294" i="1" s="1"/>
  <c r="P293" i="1"/>
  <c r="K293" i="1" s="1"/>
  <c r="P292" i="1"/>
  <c r="K292" i="1" s="1"/>
  <c r="P291" i="1"/>
  <c r="K291" i="1" s="1"/>
  <c r="P290" i="1"/>
  <c r="K290" i="1" s="1"/>
  <c r="P289" i="1"/>
  <c r="K289" i="1" s="1"/>
  <c r="P287" i="1"/>
  <c r="K287" i="1" s="1"/>
  <c r="P286" i="1"/>
  <c r="K286" i="1" s="1"/>
  <c r="K117" i="1"/>
  <c r="K295" i="1"/>
  <c r="K296" i="1"/>
  <c r="K297" i="1"/>
  <c r="P298" i="1"/>
  <c r="K298" i="1" s="1"/>
  <c r="K299" i="1"/>
  <c r="K300" i="1"/>
  <c r="P301" i="1"/>
  <c r="K301" i="1" s="1"/>
  <c r="P302" i="1"/>
  <c r="K302" i="1" s="1"/>
  <c r="K303" i="1"/>
  <c r="P280" i="1"/>
  <c r="K280" i="1" s="1"/>
  <c r="P278" i="1"/>
  <c r="K278" i="1" s="1"/>
  <c r="P193" i="1"/>
  <c r="K193" i="1" s="1"/>
  <c r="M541" i="1"/>
  <c r="M545" i="1"/>
  <c r="M540" i="1"/>
  <c r="M542" i="1"/>
  <c r="M543" i="1"/>
  <c r="M537" i="1"/>
  <c r="P2" i="1"/>
  <c r="K2" i="1" s="1"/>
  <c r="P4" i="1"/>
  <c r="K4" i="1" s="1"/>
  <c r="P5" i="1"/>
  <c r="K5" i="1" s="1"/>
  <c r="P6" i="1"/>
  <c r="K6" i="1" s="1"/>
  <c r="P16" i="1"/>
  <c r="P87" i="1"/>
  <c r="K87" i="1" s="1"/>
  <c r="P88" i="1"/>
  <c r="K88" i="1" s="1"/>
  <c r="P89" i="1"/>
  <c r="K89" i="1" s="1"/>
  <c r="P7" i="1"/>
  <c r="K7" i="1" s="1"/>
  <c r="P8" i="1"/>
  <c r="K8" i="1" s="1"/>
  <c r="P9" i="1"/>
  <c r="K9" i="1" s="1"/>
  <c r="P11" i="1"/>
  <c r="K11" i="1" s="1"/>
  <c r="P12" i="1"/>
  <c r="P13" i="1"/>
  <c r="K13" i="1" s="1"/>
  <c r="P15" i="1"/>
  <c r="K15" i="1" s="1"/>
  <c r="P17" i="1"/>
  <c r="K17" i="1" s="1"/>
  <c r="P18" i="1"/>
  <c r="K18" i="1" s="1"/>
  <c r="P20" i="1"/>
  <c r="K20" i="1" s="1"/>
  <c r="P21" i="1"/>
  <c r="K21" i="1" s="1"/>
  <c r="P22" i="1"/>
  <c r="K22" i="1" s="1"/>
  <c r="P23" i="1"/>
  <c r="P24" i="1"/>
  <c r="K24" i="1" s="1"/>
  <c r="P25" i="1"/>
  <c r="K25" i="1" s="1"/>
  <c r="P26" i="1"/>
  <c r="K26" i="1" s="1"/>
  <c r="P27" i="1"/>
  <c r="K27" i="1" s="1"/>
  <c r="P28" i="1"/>
  <c r="K28" i="1" s="1"/>
  <c r="P30" i="1"/>
  <c r="K30" i="1" s="1"/>
  <c r="P31" i="1"/>
  <c r="K31" i="1" s="1"/>
  <c r="P32" i="1"/>
  <c r="K32" i="1" s="1"/>
  <c r="P33" i="1"/>
  <c r="K33" i="1" s="1"/>
  <c r="P35" i="1"/>
  <c r="K35" i="1" s="1"/>
  <c r="P37" i="1"/>
  <c r="K37" i="1" s="1"/>
  <c r="P41" i="1"/>
  <c r="K41" i="1" s="1"/>
  <c r="P42" i="1"/>
  <c r="K42" i="1" s="1"/>
  <c r="P43" i="1"/>
  <c r="K43" i="1" s="1"/>
  <c r="P44" i="1"/>
  <c r="K44" i="1" s="1"/>
  <c r="P45" i="1"/>
  <c r="P46" i="1"/>
  <c r="K46" i="1" s="1"/>
  <c r="P47" i="1"/>
  <c r="K47" i="1" s="1"/>
  <c r="P48" i="1"/>
  <c r="K48" i="1" s="1"/>
  <c r="P49" i="1"/>
  <c r="K49" i="1" s="1"/>
  <c r="P50" i="1"/>
  <c r="K50" i="1" s="1"/>
  <c r="P52" i="1"/>
  <c r="K52" i="1" s="1"/>
  <c r="P53" i="1"/>
  <c r="K53" i="1" s="1"/>
  <c r="P54" i="1"/>
  <c r="K54" i="1" s="1"/>
  <c r="P55" i="1"/>
  <c r="K55" i="1" s="1"/>
  <c r="P59" i="1"/>
  <c r="K59" i="1" s="1"/>
  <c r="P61" i="1"/>
  <c r="P62" i="1"/>
  <c r="K62" i="1" s="1"/>
  <c r="P66" i="1"/>
  <c r="K66" i="1" s="1"/>
  <c r="P69" i="1"/>
  <c r="K69" i="1" s="1"/>
  <c r="P70" i="1"/>
  <c r="K70" i="1" s="1"/>
  <c r="P72" i="1"/>
  <c r="P73" i="1"/>
  <c r="K73" i="1" s="1"/>
  <c r="P74" i="1"/>
  <c r="K74" i="1" s="1"/>
  <c r="P77" i="1"/>
  <c r="K77" i="1" s="1"/>
  <c r="P78" i="1"/>
  <c r="K78" i="1" s="1"/>
  <c r="P79" i="1"/>
  <c r="K79" i="1" s="1"/>
  <c r="P80" i="1"/>
  <c r="K80" i="1" s="1"/>
  <c r="P81" i="1"/>
  <c r="K81" i="1" s="1"/>
  <c r="P82" i="1"/>
  <c r="K82" i="1" s="1"/>
  <c r="P83" i="1"/>
  <c r="K83" i="1" s="1"/>
  <c r="P84" i="1"/>
  <c r="K84" i="1" s="1"/>
  <c r="P85" i="1"/>
  <c r="K85" i="1" s="1"/>
  <c r="P96" i="1"/>
  <c r="K96" i="1" s="1"/>
  <c r="P98" i="1"/>
  <c r="K98" i="1" s="1"/>
  <c r="P99" i="1"/>
  <c r="K99" i="1" s="1"/>
  <c r="P100" i="1"/>
  <c r="K100" i="1" s="1"/>
  <c r="P101" i="1"/>
  <c r="K101" i="1" s="1"/>
  <c r="P102" i="1"/>
  <c r="K102" i="1" s="1"/>
  <c r="P103" i="1"/>
  <c r="K103" i="1" s="1"/>
  <c r="P108" i="1"/>
  <c r="K108" i="1" s="1"/>
  <c r="P109" i="1"/>
  <c r="K109" i="1" s="1"/>
  <c r="P110" i="1"/>
  <c r="K110" i="1" s="1"/>
  <c r="P123" i="1"/>
  <c r="K123" i="1" s="1"/>
  <c r="P124" i="1"/>
  <c r="K124" i="1" s="1"/>
  <c r="P125" i="1"/>
  <c r="K125" i="1" s="1"/>
  <c r="P126" i="1"/>
  <c r="K126" i="1" s="1"/>
  <c r="P127" i="1"/>
  <c r="K127" i="1" s="1"/>
  <c r="P131" i="1"/>
  <c r="K131" i="1" s="1"/>
  <c r="P132" i="1"/>
  <c r="K132" i="1" s="1"/>
  <c r="P133" i="1"/>
  <c r="K133" i="1" s="1"/>
  <c r="P134" i="1"/>
  <c r="K134" i="1" s="1"/>
  <c r="P135" i="1"/>
  <c r="K135" i="1" s="1"/>
  <c r="P136" i="1"/>
  <c r="K136" i="1" s="1"/>
  <c r="P137" i="1"/>
  <c r="K137" i="1" s="1"/>
  <c r="P138" i="1"/>
  <c r="K138" i="1" s="1"/>
  <c r="P139" i="1"/>
  <c r="K139" i="1" s="1"/>
  <c r="P140" i="1"/>
  <c r="P141" i="1"/>
  <c r="K141" i="1" s="1"/>
  <c r="P143" i="1"/>
  <c r="K143" i="1" s="1"/>
  <c r="P144" i="1"/>
  <c r="K144" i="1" s="1"/>
  <c r="P145" i="1"/>
  <c r="K145" i="1" s="1"/>
  <c r="P146" i="1"/>
  <c r="K146" i="1" s="1"/>
  <c r="P147" i="1"/>
  <c r="K147" i="1" s="1"/>
  <c r="P150" i="1"/>
  <c r="K150" i="1" s="1"/>
  <c r="P157" i="1"/>
  <c r="K157" i="1" s="1"/>
  <c r="P159" i="1"/>
  <c r="K159" i="1" s="1"/>
  <c r="P161" i="1"/>
  <c r="K161" i="1" s="1"/>
  <c r="P162" i="1"/>
  <c r="K162" i="1" s="1"/>
  <c r="P163" i="1"/>
  <c r="K163" i="1" s="1"/>
  <c r="P164" i="1"/>
  <c r="K164" i="1" s="1"/>
  <c r="P166" i="1"/>
  <c r="K166" i="1" s="1"/>
  <c r="P173" i="1"/>
  <c r="K173" i="1" s="1"/>
  <c r="P175" i="1"/>
  <c r="K175" i="1" s="1"/>
  <c r="P181" i="1"/>
  <c r="K181" i="1" s="1"/>
  <c r="P182" i="1"/>
  <c r="K182" i="1" s="1"/>
  <c r="P195" i="1"/>
  <c r="K195" i="1" s="1"/>
  <c r="P196" i="1"/>
  <c r="K196" i="1" s="1"/>
  <c r="P197" i="1"/>
  <c r="K197" i="1" s="1"/>
  <c r="P198" i="1"/>
  <c r="K198" i="1" s="1"/>
  <c r="P199" i="1"/>
  <c r="K199" i="1" s="1"/>
  <c r="P200" i="1"/>
  <c r="K200" i="1" s="1"/>
  <c r="P201" i="1"/>
  <c r="K201" i="1" s="1"/>
  <c r="P202" i="1"/>
  <c r="K202" i="1" s="1"/>
  <c r="P204" i="1"/>
  <c r="K204" i="1" s="1"/>
  <c r="P205" i="1"/>
  <c r="K205" i="1" s="1"/>
  <c r="P206" i="1"/>
  <c r="K206" i="1" s="1"/>
  <c r="P231" i="1"/>
  <c r="K231" i="1" s="1"/>
  <c r="P233" i="1"/>
  <c r="K233" i="1" s="1"/>
  <c r="P235" i="1"/>
  <c r="P237" i="1"/>
  <c r="K237" i="1" s="1"/>
  <c r="P239" i="1"/>
  <c r="K239" i="1" s="1"/>
  <c r="P241" i="1"/>
  <c r="K241" i="1" s="1"/>
  <c r="P242" i="1"/>
  <c r="K242" i="1" s="1"/>
  <c r="P243" i="1"/>
  <c r="K243" i="1" s="1"/>
  <c r="P245" i="1"/>
  <c r="K245" i="1" s="1"/>
  <c r="P249" i="1"/>
  <c r="K249" i="1" s="1"/>
  <c r="P250" i="1"/>
  <c r="K250" i="1" s="1"/>
  <c r="P256" i="1"/>
  <c r="K256" i="1" s="1"/>
  <c r="P257" i="1"/>
  <c r="K257" i="1" s="1"/>
  <c r="P263" i="1"/>
  <c r="P264" i="1"/>
  <c r="K264" i="1" s="1"/>
  <c r="P271" i="1"/>
  <c r="K271" i="1" s="1"/>
  <c r="P272" i="1"/>
  <c r="K272" i="1" s="1"/>
  <c r="P275" i="1"/>
  <c r="K275" i="1" s="1"/>
  <c r="P277" i="1"/>
  <c r="K277" i="1" s="1"/>
  <c r="P279" i="1"/>
  <c r="K279" i="1" s="1"/>
  <c r="P281" i="1"/>
  <c r="K281" i="1" s="1"/>
  <c r="P282" i="1"/>
  <c r="K282" i="1" s="1"/>
  <c r="P283" i="1"/>
  <c r="K283" i="1" s="1"/>
  <c r="P321" i="1"/>
  <c r="K321" i="1" s="1"/>
  <c r="P329" i="1"/>
  <c r="K329" i="1" s="1"/>
  <c r="P331" i="1"/>
  <c r="K331" i="1" s="1"/>
  <c r="P354" i="1"/>
  <c r="K354" i="1" s="1"/>
  <c r="P355" i="1"/>
  <c r="K355" i="1" s="1"/>
  <c r="P366" i="1"/>
  <c r="K366" i="1" s="1"/>
  <c r="P427" i="1"/>
  <c r="K427" i="1" s="1"/>
  <c r="P435" i="1"/>
  <c r="K435" i="1" s="1"/>
  <c r="P436" i="1"/>
  <c r="K436" i="1" s="1"/>
  <c r="P438" i="1"/>
  <c r="K438" i="1" s="1"/>
  <c r="P442" i="1"/>
  <c r="K442" i="1" s="1"/>
  <c r="P444" i="1"/>
  <c r="K444" i="1" s="1"/>
  <c r="P450" i="1"/>
  <c r="K450" i="1" s="1"/>
  <c r="P452" i="1"/>
  <c r="K452" i="1" s="1"/>
  <c r="P454" i="1"/>
  <c r="K454" i="1" s="1"/>
  <c r="P456" i="1"/>
  <c r="K456" i="1" s="1"/>
  <c r="P467" i="1"/>
  <c r="K467" i="1" s="1"/>
  <c r="P468" i="1"/>
  <c r="K468" i="1" s="1"/>
  <c r="P483" i="1"/>
  <c r="K483" i="1" s="1"/>
  <c r="P3" i="1"/>
  <c r="K3" i="1" s="1"/>
  <c r="P34" i="1"/>
  <c r="K34" i="1" s="1"/>
  <c r="P118" i="1"/>
  <c r="K118" i="1" s="1"/>
  <c r="P14" i="1"/>
  <c r="K14" i="1" s="1"/>
  <c r="P65" i="1"/>
  <c r="K65" i="1" s="1"/>
  <c r="P177" i="1"/>
  <c r="K177" i="1" s="1"/>
  <c r="P178" i="1"/>
  <c r="K178" i="1" s="1"/>
  <c r="P179" i="1"/>
  <c r="K179" i="1" s="1"/>
  <c r="P236" i="1"/>
  <c r="K236" i="1" s="1"/>
  <c r="P251" i="1"/>
  <c r="K251" i="1" s="1"/>
  <c r="P252" i="1"/>
  <c r="K252" i="1" s="1"/>
  <c r="P254" i="1"/>
  <c r="K254" i="1" s="1"/>
  <c r="P255" i="1"/>
  <c r="K255" i="1" s="1"/>
  <c r="P260" i="1"/>
  <c r="K260" i="1" s="1"/>
  <c r="P268" i="1"/>
  <c r="K268" i="1" s="1"/>
  <c r="P269" i="1"/>
  <c r="P270" i="1"/>
  <c r="K270" i="1" s="1"/>
  <c r="P273" i="1"/>
  <c r="K273" i="1" s="1"/>
  <c r="P274" i="1"/>
  <c r="K274" i="1" s="1"/>
  <c r="P276" i="1"/>
  <c r="K276" i="1" s="1"/>
  <c r="P285" i="1"/>
  <c r="K285" i="1" s="1"/>
  <c r="P288" i="1"/>
  <c r="K288" i="1" s="1"/>
  <c r="P318" i="1"/>
  <c r="K318" i="1" s="1"/>
  <c r="P319" i="1"/>
  <c r="K319" i="1" s="1"/>
  <c r="P332" i="1"/>
  <c r="K332" i="1" s="1"/>
  <c r="P333" i="1"/>
  <c r="K333" i="1" s="1"/>
  <c r="P334" i="1"/>
  <c r="K334" i="1" s="1"/>
  <c r="P335" i="1"/>
  <c r="K335" i="1" s="1"/>
  <c r="P341" i="1"/>
  <c r="K341" i="1" s="1"/>
  <c r="P357" i="1"/>
  <c r="K357" i="1" s="1"/>
  <c r="P358" i="1"/>
  <c r="K358" i="1" s="1"/>
  <c r="P363" i="1"/>
  <c r="K363" i="1" s="1"/>
  <c r="P387" i="1"/>
  <c r="K387" i="1" s="1"/>
  <c r="P388" i="1"/>
  <c r="K388" i="1" s="1"/>
  <c r="P403" i="1"/>
  <c r="K403" i="1" s="1"/>
  <c r="P405" i="1"/>
  <c r="K405" i="1" s="1"/>
  <c r="P406" i="1"/>
  <c r="K406" i="1" s="1"/>
  <c r="P431" i="1"/>
  <c r="K431" i="1" s="1"/>
  <c r="P437" i="1"/>
  <c r="P439" i="1"/>
  <c r="K439" i="1" s="1"/>
  <c r="P440" i="1"/>
  <c r="K440" i="1" s="1"/>
  <c r="P441" i="1"/>
  <c r="K441" i="1" s="1"/>
  <c r="P443" i="1"/>
  <c r="K443" i="1" s="1"/>
  <c r="P445" i="1"/>
  <c r="K445" i="1" s="1"/>
  <c r="P446" i="1"/>
  <c r="K446" i="1" s="1"/>
  <c r="P447" i="1"/>
  <c r="K447" i="1" s="1"/>
  <c r="P448" i="1"/>
  <c r="K448" i="1" s="1"/>
  <c r="P449" i="1"/>
  <c r="K449" i="1" s="1"/>
  <c r="P451" i="1"/>
  <c r="K451" i="1" s="1"/>
  <c r="P453" i="1"/>
  <c r="K453" i="1" s="1"/>
  <c r="P455" i="1"/>
  <c r="K455" i="1" s="1"/>
  <c r="P457" i="1"/>
  <c r="K457" i="1" s="1"/>
  <c r="P458" i="1"/>
  <c r="K458" i="1" s="1"/>
  <c r="P459" i="1"/>
  <c r="K459" i="1" s="1"/>
  <c r="P460" i="1"/>
  <c r="K460" i="1" s="1"/>
  <c r="P461" i="1"/>
  <c r="K461" i="1" s="1"/>
  <c r="P462" i="1"/>
  <c r="K462" i="1" s="1"/>
  <c r="P463" i="1"/>
  <c r="K463" i="1" s="1"/>
  <c r="P464" i="1"/>
  <c r="K464" i="1" s="1"/>
  <c r="P465" i="1"/>
  <c r="K465" i="1" s="1"/>
  <c r="P466" i="1"/>
  <c r="K466" i="1" s="1"/>
  <c r="P469" i="1"/>
  <c r="K469" i="1" s="1"/>
  <c r="P476" i="1"/>
  <c r="K476" i="1" s="1"/>
  <c r="P485" i="1"/>
  <c r="K485" i="1" s="1"/>
  <c r="P491" i="1"/>
  <c r="K491" i="1" s="1"/>
  <c r="P495" i="1"/>
  <c r="K495" i="1" s="1"/>
  <c r="P501" i="1"/>
  <c r="K501" i="1" s="1"/>
  <c r="P502" i="1"/>
  <c r="K502" i="1" s="1"/>
  <c r="P504" i="1"/>
  <c r="K504" i="1" s="1"/>
  <c r="P505" i="1"/>
  <c r="K505" i="1" s="1"/>
  <c r="P506" i="1"/>
  <c r="K506" i="1" s="1"/>
  <c r="P509" i="1"/>
  <c r="K509" i="1" s="1"/>
  <c r="P514" i="1"/>
  <c r="K514" i="1" s="1"/>
  <c r="P515" i="1"/>
  <c r="K515" i="1" s="1"/>
  <c r="P519" i="1"/>
  <c r="K519" i="1" s="1"/>
  <c r="P522" i="1"/>
  <c r="K522" i="1" s="1"/>
  <c r="P525" i="1"/>
  <c r="K525" i="1" s="1"/>
  <c r="K29" i="1"/>
  <c r="K38" i="1"/>
  <c r="K40" i="1"/>
  <c r="K56" i="1"/>
  <c r="K57" i="1"/>
  <c r="K58" i="1"/>
  <c r="K63" i="1"/>
  <c r="K64" i="1"/>
  <c r="K67" i="1"/>
  <c r="K71" i="1"/>
  <c r="K75" i="1"/>
  <c r="K76" i="1"/>
  <c r="K92" i="1"/>
  <c r="K93" i="1"/>
  <c r="K94" i="1"/>
  <c r="K97" i="1"/>
  <c r="K104" i="1"/>
  <c r="K105" i="1"/>
  <c r="K107" i="1"/>
  <c r="K114" i="1"/>
  <c r="K115" i="1"/>
  <c r="K120" i="1"/>
  <c r="K121" i="1"/>
  <c r="K122" i="1"/>
  <c r="K130" i="1"/>
  <c r="K142" i="1"/>
  <c r="K148" i="1"/>
  <c r="K151" i="1"/>
  <c r="K152" i="1"/>
  <c r="K153" i="1"/>
  <c r="K155" i="1"/>
  <c r="K156" i="1"/>
  <c r="K158" i="1"/>
  <c r="K165" i="1"/>
  <c r="K167" i="1"/>
  <c r="K168" i="1"/>
  <c r="K170" i="1"/>
  <c r="K171" i="1"/>
  <c r="K172" i="1"/>
  <c r="K176" i="1"/>
  <c r="K180" i="1"/>
  <c r="K203" i="1"/>
  <c r="K208" i="1"/>
  <c r="K209" i="1"/>
  <c r="K210" i="1"/>
  <c r="K212" i="1"/>
  <c r="K213" i="1"/>
  <c r="K214" i="1"/>
  <c r="K216" i="1"/>
  <c r="K217" i="1"/>
  <c r="K218" i="1"/>
  <c r="K220" i="1"/>
  <c r="K221" i="1"/>
  <c r="K222" i="1"/>
  <c r="K224" i="1"/>
  <c r="K225" i="1"/>
  <c r="K226" i="1"/>
  <c r="K228" i="1"/>
  <c r="K229" i="1"/>
  <c r="K230" i="1"/>
  <c r="K234" i="1"/>
  <c r="K238" i="1"/>
  <c r="K240" i="1"/>
  <c r="K258" i="1"/>
  <c r="K259" i="1"/>
  <c r="K261" i="1"/>
  <c r="K265" i="1"/>
  <c r="K267" i="1"/>
  <c r="K317" i="1"/>
  <c r="K320" i="1"/>
  <c r="K322" i="1"/>
  <c r="K324" i="1"/>
  <c r="K325" i="1"/>
  <c r="K326" i="1"/>
  <c r="K327" i="1"/>
  <c r="K328" i="1"/>
  <c r="K336" i="1"/>
  <c r="K337" i="1"/>
  <c r="K338" i="1"/>
  <c r="K339" i="1"/>
  <c r="K340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9" i="1"/>
  <c r="K360" i="1"/>
  <c r="K361" i="1"/>
  <c r="K362" i="1"/>
  <c r="K364" i="1"/>
  <c r="K365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3" i="1"/>
  <c r="K384" i="1"/>
  <c r="K385" i="1"/>
  <c r="K386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4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20" i="1"/>
  <c r="K421" i="1"/>
  <c r="K422" i="1"/>
  <c r="K423" i="1"/>
  <c r="K424" i="1"/>
  <c r="K425" i="1"/>
  <c r="K426" i="1"/>
  <c r="K428" i="1"/>
  <c r="K429" i="1"/>
  <c r="K430" i="1"/>
  <c r="K432" i="1"/>
  <c r="K433" i="1"/>
  <c r="K434" i="1"/>
  <c r="K470" i="1"/>
  <c r="K471" i="1"/>
  <c r="K472" i="1"/>
  <c r="K473" i="1"/>
  <c r="K474" i="1"/>
  <c r="K475" i="1"/>
  <c r="K477" i="1"/>
  <c r="K478" i="1"/>
  <c r="K480" i="1"/>
  <c r="K481" i="1"/>
  <c r="K482" i="1"/>
  <c r="K486" i="1"/>
  <c r="K487" i="1"/>
  <c r="K488" i="1"/>
  <c r="K489" i="1"/>
  <c r="K490" i="1"/>
  <c r="K492" i="1"/>
  <c r="K493" i="1"/>
  <c r="K494" i="1"/>
  <c r="K496" i="1"/>
  <c r="K497" i="1"/>
  <c r="K498" i="1"/>
  <c r="K499" i="1"/>
  <c r="K500" i="1"/>
  <c r="K503" i="1"/>
  <c r="K507" i="1"/>
  <c r="K508" i="1"/>
  <c r="K510" i="1"/>
  <c r="K511" i="1"/>
  <c r="K512" i="1"/>
  <c r="K513" i="1"/>
  <c r="K516" i="1"/>
  <c r="K517" i="1"/>
  <c r="K518" i="1"/>
  <c r="K520" i="1"/>
  <c r="K521" i="1"/>
  <c r="K523" i="1"/>
  <c r="K524" i="1"/>
  <c r="K526" i="1"/>
  <c r="K527" i="1"/>
  <c r="K532" i="1"/>
  <c r="K533" i="1"/>
  <c r="K534" i="1"/>
  <c r="K535" i="1"/>
  <c r="K536" i="1"/>
  <c r="P86" i="1"/>
  <c r="K86" i="1" s="1"/>
  <c r="P90" i="1"/>
  <c r="K90" i="1" s="1"/>
  <c r="P119" i="1"/>
  <c r="K119" i="1" s="1"/>
  <c r="P36" i="1"/>
  <c r="K36" i="1" s="1"/>
  <c r="N39" i="1"/>
  <c r="N253" i="1"/>
  <c r="P253" i="1" s="1"/>
  <c r="K253" i="1" s="1"/>
  <c r="N266" i="1"/>
  <c r="P266" i="1" s="1"/>
  <c r="K266" i="1" s="1"/>
  <c r="P284" i="1"/>
  <c r="K284" i="1" s="1"/>
  <c r="P330" i="1"/>
  <c r="K330" i="1" s="1"/>
  <c r="N356" i="1"/>
  <c r="P356" i="1" s="1"/>
  <c r="K356" i="1" s="1"/>
  <c r="N528" i="1"/>
  <c r="P528" i="1" s="1"/>
  <c r="K528" i="1" s="1"/>
  <c r="N529" i="1"/>
  <c r="P529" i="1" s="1"/>
  <c r="K529" i="1" s="1"/>
  <c r="N530" i="1"/>
  <c r="P531" i="1"/>
  <c r="K531" i="1" s="1"/>
  <c r="L545" i="1"/>
  <c r="L540" i="1"/>
  <c r="L542" i="1"/>
  <c r="L543" i="1"/>
  <c r="O540" i="1"/>
  <c r="O543" i="1"/>
  <c r="O545" i="1"/>
  <c r="O541" i="1"/>
  <c r="O542" i="1"/>
  <c r="N545" i="1"/>
  <c r="N542" i="1"/>
  <c r="K269" i="1"/>
  <c r="K484" i="1"/>
  <c r="K479" i="1"/>
  <c r="K437" i="1"/>
  <c r="K419" i="1"/>
  <c r="K382" i="1"/>
  <c r="K323" i="1"/>
  <c r="K263" i="1"/>
  <c r="K262" i="1"/>
  <c r="K244" i="1"/>
  <c r="K235" i="1"/>
  <c r="K232" i="1"/>
  <c r="K227" i="1"/>
  <c r="K223" i="1"/>
  <c r="K219" i="1"/>
  <c r="K215" i="1"/>
  <c r="K211" i="1"/>
  <c r="K207" i="1"/>
  <c r="K174" i="1"/>
  <c r="K169" i="1"/>
  <c r="K160" i="1"/>
  <c r="K154" i="1"/>
  <c r="K149" i="1"/>
  <c r="K140" i="1"/>
  <c r="K129" i="1"/>
  <c r="K128" i="1"/>
  <c r="K116" i="1"/>
  <c r="K113" i="1"/>
  <c r="K112" i="1"/>
  <c r="K111" i="1"/>
  <c r="K106" i="1"/>
  <c r="K95" i="1"/>
  <c r="K91" i="1"/>
  <c r="K72" i="1"/>
  <c r="K68" i="1"/>
  <c r="K61" i="1"/>
  <c r="K60" i="1"/>
  <c r="K51" i="1"/>
  <c r="K45" i="1"/>
  <c r="K23" i="1"/>
  <c r="K19" i="1"/>
  <c r="K12" i="1"/>
  <c r="L537" i="1"/>
  <c r="P530" i="1" l="1"/>
  <c r="K530" i="1" s="1"/>
  <c r="Q543" i="1"/>
  <c r="K16" i="1"/>
  <c r="P544" i="1"/>
  <c r="P540" i="1"/>
  <c r="K540" i="1" s="1"/>
  <c r="Q541" i="1"/>
  <c r="Q542" i="1"/>
  <c r="K10" i="1"/>
  <c r="Q540" i="1"/>
  <c r="Q545" i="1"/>
  <c r="O537" i="1"/>
  <c r="O546" i="1"/>
  <c r="O548" i="1" s="1"/>
  <c r="P39" i="1"/>
  <c r="K39" i="1" s="1"/>
  <c r="N543" i="1"/>
  <c r="P542" i="1"/>
  <c r="P545" i="1"/>
  <c r="P191" i="1"/>
  <c r="K191" i="1" s="1"/>
  <c r="P184" i="1"/>
  <c r="K184" i="1" s="1"/>
  <c r="P188" i="1"/>
  <c r="K188" i="1" s="1"/>
  <c r="P192" i="1"/>
  <c r="K192" i="1" s="1"/>
  <c r="P186" i="1"/>
  <c r="K186" i="1" s="1"/>
  <c r="P190" i="1"/>
  <c r="K190" i="1" s="1"/>
  <c r="P194" i="1"/>
  <c r="K194" i="1" s="1"/>
  <c r="P185" i="1"/>
  <c r="K185" i="1" s="1"/>
  <c r="P189" i="1"/>
  <c r="K189" i="1" s="1"/>
  <c r="L546" i="1"/>
  <c r="L548" i="1" s="1"/>
  <c r="M546" i="1"/>
  <c r="M548" i="1" s="1"/>
  <c r="P543" i="1" l="1"/>
  <c r="R543" i="1" s="1"/>
  <c r="M550" i="1"/>
  <c r="K544" i="1"/>
  <c r="R544" i="1"/>
  <c r="S544" i="1"/>
  <c r="Q549" i="1"/>
  <c r="Q548" i="1"/>
  <c r="R549" i="1"/>
  <c r="L550" i="1"/>
  <c r="R540" i="1"/>
  <c r="Q546" i="1"/>
  <c r="S548" i="1"/>
  <c r="S549" i="1"/>
  <c r="O550" i="1"/>
  <c r="S546" i="1"/>
  <c r="S540" i="1"/>
  <c r="S541" i="1"/>
  <c r="S545" i="1"/>
  <c r="S543" i="1"/>
  <c r="S542" i="1"/>
  <c r="K542" i="1"/>
  <c r="R542" i="1"/>
  <c r="K545" i="1"/>
  <c r="R545" i="1"/>
  <c r="N537" i="1"/>
  <c r="P187" i="1"/>
  <c r="K187" i="1" s="1"/>
  <c r="P183" i="1"/>
  <c r="N541" i="1"/>
  <c r="N546" i="1" s="1"/>
  <c r="N548" i="1" s="1"/>
  <c r="K543" i="1" l="1"/>
  <c r="S550" i="1"/>
  <c r="Q550" i="1"/>
  <c r="K549" i="1"/>
  <c r="N550" i="1"/>
  <c r="K183" i="1"/>
  <c r="P541" i="1"/>
  <c r="P537" i="1"/>
  <c r="K537" i="1" s="1"/>
  <c r="R541" i="1" l="1"/>
  <c r="K541" i="1"/>
  <c r="P546" i="1"/>
  <c r="P548" i="1" s="1"/>
  <c r="R548" i="1" l="1"/>
  <c r="K548" i="1"/>
  <c r="P550" i="1"/>
  <c r="K546" i="1"/>
  <c r="R546" i="1"/>
  <c r="K550" i="1" l="1"/>
  <c r="R550" i="1"/>
</calcChain>
</file>

<file path=xl/sharedStrings.xml><?xml version="1.0" encoding="utf-8"?>
<sst xmlns="http://schemas.openxmlformats.org/spreadsheetml/2006/main" count="3123" uniqueCount="985">
  <si>
    <t>Seq</t>
  </si>
  <si>
    <t>Initial Year</t>
  </si>
  <si>
    <t>Type</t>
  </si>
  <si>
    <t>Issue</t>
  </si>
  <si>
    <t>Description</t>
  </si>
  <si>
    <t>Purch #</t>
  </si>
  <si>
    <t>Date Acq'd</t>
  </si>
  <si>
    <t>Purchased From</t>
  </si>
  <si>
    <t>Commemorative</t>
  </si>
  <si>
    <t>HipStamp</t>
  </si>
  <si>
    <t>e</t>
  </si>
  <si>
    <t></t>
  </si>
  <si>
    <t>eBay</t>
  </si>
  <si>
    <t>1847 First Issue</t>
  </si>
  <si>
    <t>5¢ - Franklin - red brown</t>
  </si>
  <si>
    <t>10¢ - Washington - black</t>
  </si>
  <si>
    <t>1¢ - Franklin, Type II - blue</t>
  </si>
  <si>
    <t>11A</t>
  </si>
  <si>
    <t>3¢ - Washington, Type II - dull red</t>
  </si>
  <si>
    <t>5¢ - Jefferson, Type I - red brown</t>
  </si>
  <si>
    <t>10¢ - Washington, Type III - green</t>
  </si>
  <si>
    <t>12¢ - Washington - black</t>
  </si>
  <si>
    <t>1¢ - Franklin, Type V - blue</t>
  </si>
  <si>
    <t>30A</t>
  </si>
  <si>
    <t>5¢ - Jefferson, Type II - orange brown</t>
  </si>
  <si>
    <t>10¢ - Washington, Type V - green</t>
  </si>
  <si>
    <t>36B</t>
  </si>
  <si>
    <t>12¢ - Washington, Plate III- black</t>
  </si>
  <si>
    <t>24¢ - Washington - gray lilac</t>
  </si>
  <si>
    <t>30¢ - Franklin - orange</t>
  </si>
  <si>
    <t>90¢ - Washington - blue</t>
  </si>
  <si>
    <t>Souvenir Sheet</t>
  </si>
  <si>
    <t>1¢ - Franklin - blue</t>
  </si>
  <si>
    <t>2¢ - Jackson - black</t>
  </si>
  <si>
    <t>3¢ - Washington - rose</t>
  </si>
  <si>
    <t>5¢ - Jefferson - brown</t>
  </si>
  <si>
    <t>10¢ - Washington - yellow green</t>
  </si>
  <si>
    <t>15¢ - Lincoln - black</t>
  </si>
  <si>
    <t>24¢ - Washington - lilac</t>
  </si>
  <si>
    <t>1869 Pictorial Issue</t>
  </si>
  <si>
    <t>1¢ - Franklin - buff</t>
  </si>
  <si>
    <t>2¢ - Pony Express Rider - brown</t>
  </si>
  <si>
    <t>3¢ - Locomotive - ultramarine</t>
  </si>
  <si>
    <t>6¢ - Washington - ultramarine</t>
  </si>
  <si>
    <t>10¢ - Shield &amp; Eagle - yellow</t>
  </si>
  <si>
    <t>12¢ - S.S. Adriatic - green</t>
  </si>
  <si>
    <t>15¢ - Landing of Columbus, Type II - brown blue</t>
  </si>
  <si>
    <t>24¢ - Signing of Declaration - green violet</t>
  </si>
  <si>
    <t>30¢ - Shield &amp; Eagle &amp; Flags - blue carmine</t>
  </si>
  <si>
    <t>90¢ - Lincoln - carmine black</t>
  </si>
  <si>
    <t>1¢ - Franklin - ultramarine</t>
  </si>
  <si>
    <t>2¢ - Jackson - brown</t>
  </si>
  <si>
    <t>6¢ - Lincoln - dull pink</t>
  </si>
  <si>
    <t>7¢ - Stanton - orange vermillion</t>
  </si>
  <si>
    <t>10¢ - Jefferson - brown</t>
  </si>
  <si>
    <t>12¢ - Clay - black violet</t>
  </si>
  <si>
    <t>15¢ - Webster - red orange</t>
  </si>
  <si>
    <t>24¢ - Scott - purple</t>
  </si>
  <si>
    <t>30¢ - Hamilton - gray black</t>
  </si>
  <si>
    <t>90¢ - Perry - rose carmine</t>
  </si>
  <si>
    <t>2¢ - Jackson - vermillion</t>
  </si>
  <si>
    <t>5¢ - Taylor - blue</t>
  </si>
  <si>
    <t>5¢ - Garfield - yellow brown</t>
  </si>
  <si>
    <t>2¢ - Washington - red brown</t>
  </si>
  <si>
    <t>4¢ - Jackson - blue green</t>
  </si>
  <si>
    <t>E1</t>
  </si>
  <si>
    <t>Special Delivery</t>
  </si>
  <si>
    <t>10¢ - Special Delivery</t>
  </si>
  <si>
    <t>E2</t>
  </si>
  <si>
    <t>E3</t>
  </si>
  <si>
    <t>10¢ - Orange "Secures immediate delivery at any Post Office"</t>
  </si>
  <si>
    <t>E6</t>
  </si>
  <si>
    <t>2¢ - Washington - green</t>
  </si>
  <si>
    <t>3¢ - Washington - vermillion</t>
  </si>
  <si>
    <t>4¢ - Jackson - carmine</t>
  </si>
  <si>
    <t>5¢ - Garfield - indigo</t>
  </si>
  <si>
    <t>30¢ - Hamilton - orange brown</t>
  </si>
  <si>
    <t>90¢ - Perry - purple</t>
  </si>
  <si>
    <t>1¢ - Franklin - dull blue</t>
  </si>
  <si>
    <t>219D</t>
  </si>
  <si>
    <t>2¢ - Washington - lake</t>
  </si>
  <si>
    <t>3¢ - Jackson - purple</t>
  </si>
  <si>
    <t>4¢ - Lincoln - dark brown</t>
  </si>
  <si>
    <t>5¢ - Grant - chocolate</t>
  </si>
  <si>
    <t>6¢ - Garfield - brown red</t>
  </si>
  <si>
    <t>8¢ - Sherman - lilac</t>
  </si>
  <si>
    <t>10¢ - Webster - green</t>
  </si>
  <si>
    <t>15¢ - Clay - indigo</t>
  </si>
  <si>
    <t>30¢ - Jefferson - black</t>
  </si>
  <si>
    <t>90¢ - Perry - orange</t>
  </si>
  <si>
    <t>1893 Columbian Exposition Issue</t>
  </si>
  <si>
    <t>1¢ - In Sight of Land - blue</t>
  </si>
  <si>
    <t>2¢ - Landing of Columbus - violet</t>
  </si>
  <si>
    <t>3¢ - Flagship - green</t>
  </si>
  <si>
    <t>4¢ - Fleet of Columbus - ultramarine</t>
  </si>
  <si>
    <t>5¢ - Soliciting Aid - chocolate</t>
  </si>
  <si>
    <t>6¢ - At Barcelona - purple</t>
  </si>
  <si>
    <t>8¢ - Restored to Favor - magenta</t>
  </si>
  <si>
    <t>10¢ - Presenting Natives - black brown</t>
  </si>
  <si>
    <t>15¢ - Discovery - dark green</t>
  </si>
  <si>
    <t>30¢ - At LaRabida - orange brown</t>
  </si>
  <si>
    <t>50¢ - Recall of Columbus - slate blue</t>
  </si>
  <si>
    <t>$1 - Pledging Jewels - salmon</t>
  </si>
  <si>
    <t>$2 - Columbus in Chains - brown red</t>
  </si>
  <si>
    <t>$3 - Describing 3rd Voyage - yellow green</t>
  </si>
  <si>
    <t>$5 - Portrait of Columbus - black</t>
  </si>
  <si>
    <t>10¢</t>
  </si>
  <si>
    <t>2¢ - Washington, Type I - pink</t>
  </si>
  <si>
    <t>6¢ - Garfield-dull brown</t>
  </si>
  <si>
    <t>8¢ - Sherman - violet</t>
  </si>
  <si>
    <t>10¢ - Webster - dark green</t>
  </si>
  <si>
    <t>15¢ - Clay - dark blue</t>
  </si>
  <si>
    <t>50¢ - Jefferson - dull orange</t>
  </si>
  <si>
    <t>$1 - Perry, Type I - black</t>
  </si>
  <si>
    <t>$2 - Madison - blue</t>
  </si>
  <si>
    <t>$5 - Marshall - dark green</t>
  </si>
  <si>
    <t>1¢ - Franklin - deep green</t>
  </si>
  <si>
    <t>279Bc</t>
  </si>
  <si>
    <t>2¢ - Washington, Type III - rose carmine</t>
  </si>
  <si>
    <t>4¢ - Lincoln - rose brown</t>
  </si>
  <si>
    <t>5¢ - Grant - dark blue</t>
  </si>
  <si>
    <t>6¢ - Garfield - lake</t>
  </si>
  <si>
    <t>282C</t>
  </si>
  <si>
    <t>10¢ - Webster, Type I - brown</t>
  </si>
  <si>
    <t>15¢ - Clay - olive green</t>
  </si>
  <si>
    <t>1898 Trans-Mississippi Exposition Issue</t>
  </si>
  <si>
    <t>1¢ - Marquette on Mississippi - yellow green</t>
  </si>
  <si>
    <t>2¢ - Farming in the West - copper red</t>
  </si>
  <si>
    <t>4¢ - Indian Hunting Buffalo - orange</t>
  </si>
  <si>
    <t>5¢ - Fremont on Rocky Mountains - dull blue</t>
  </si>
  <si>
    <t>8¢ - Troops &amp; Train - violet brown</t>
  </si>
  <si>
    <t>10¢ - Emigration - gray violet</t>
  </si>
  <si>
    <t>50¢ - Prospector - sage green</t>
  </si>
  <si>
    <t>$1 - Western Cattle in Storm - black</t>
  </si>
  <si>
    <t>$2 - Bridge over Mississippi - orange brown</t>
  </si>
  <si>
    <t>1901 Pan-American Issue</t>
  </si>
  <si>
    <t>1¢ - Fast Lake Navigation</t>
  </si>
  <si>
    <t>2¢ - Fast Express</t>
  </si>
  <si>
    <t>4¢ - Automobile</t>
  </si>
  <si>
    <t>5¢ - Bridge at Niagara Falls</t>
  </si>
  <si>
    <t>8¢ - Canal at Sault St. Marie</t>
  </si>
  <si>
    <t>10¢ - Fast Ocean Navigation</t>
  </si>
  <si>
    <t>1902-1903 Second Bureau Issue</t>
  </si>
  <si>
    <t>1¢ - Franklin - blue green</t>
  </si>
  <si>
    <t>2¢ - Washington - carmine</t>
  </si>
  <si>
    <t>3¢ - Jackson - violet</t>
  </si>
  <si>
    <t>4¢ - Grant - brown</t>
  </si>
  <si>
    <t>5¢ - Lincoln - blue</t>
  </si>
  <si>
    <t>6¢ - Garfield - claret</t>
  </si>
  <si>
    <t>8¢ - Martha Washington - violet black</t>
  </si>
  <si>
    <t>10¢ - Webster - red brown</t>
  </si>
  <si>
    <t>13¢ - Harrison - purple black</t>
  </si>
  <si>
    <t>50¢ - Jefferson - orange</t>
  </si>
  <si>
    <t>$1 - Farragut - black</t>
  </si>
  <si>
    <t>$2 - Madison - dark blue</t>
  </si>
  <si>
    <t>$5 - Marshall - light green</t>
  </si>
  <si>
    <t>1902-1917 Second Special Delivery Issue</t>
  </si>
  <si>
    <t>10¢ - Ultramarine</t>
  </si>
  <si>
    <t>E7</t>
  </si>
  <si>
    <t>10¢ - Green</t>
  </si>
  <si>
    <t>1904 Louisiana Purchase Exposition Issue</t>
  </si>
  <si>
    <t>1¢ - Livingston</t>
  </si>
  <si>
    <t>2¢ - Jefferson</t>
  </si>
  <si>
    <t>3¢ - Monroe</t>
  </si>
  <si>
    <t>5¢ - McKinley</t>
  </si>
  <si>
    <t>10¢ - Map of Louisiana Purchase</t>
  </si>
  <si>
    <t>1¢ - Captain John Smith</t>
  </si>
  <si>
    <t>2¢ - Founding of Jamestown</t>
  </si>
  <si>
    <t>5¢ - Pocahontas</t>
  </si>
  <si>
    <t>1¢ - Franklin - green</t>
  </si>
  <si>
    <t>3¢ - Washington - deep violet</t>
  </si>
  <si>
    <t>4¢ - Washington - brown</t>
  </si>
  <si>
    <t>5¢ - Washington - blue</t>
  </si>
  <si>
    <t>6¢ - Washington - red orange</t>
  </si>
  <si>
    <t>8¢ - Washington - olive green</t>
  </si>
  <si>
    <t>10¢ - Washington - yellow</t>
  </si>
  <si>
    <t>13¢ - Washington - blue green</t>
  </si>
  <si>
    <t>15¢ - Washington - ultramarine</t>
  </si>
  <si>
    <t>50¢ - Washington - violet</t>
  </si>
  <si>
    <t>$1 - Washington - violet black</t>
  </si>
  <si>
    <t>1909 Commemoratives</t>
  </si>
  <si>
    <t>2¢ - Lincoln, Perf.</t>
  </si>
  <si>
    <t>2¢ - Seward, Perf.</t>
  </si>
  <si>
    <t>2¢ - S.S. Clermont, Perf.</t>
  </si>
  <si>
    <t>F1</t>
  </si>
  <si>
    <t>Registration</t>
  </si>
  <si>
    <t>10¢ - Registration Stamp</t>
  </si>
  <si>
    <t>1¢ - Washington - green</t>
  </si>
  <si>
    <t>7¢ - Washington - black</t>
  </si>
  <si>
    <t>8¢ - Franklin - olive bister</t>
  </si>
  <si>
    <t>9¢ - Franklin - salmon red</t>
  </si>
  <si>
    <t>10¢ - Franklin - orange yellow</t>
  </si>
  <si>
    <t>11¢ - Franklin - light green</t>
  </si>
  <si>
    <t>12¢ - Franklin - claret brown</t>
  </si>
  <si>
    <t>13¢ - Franklin - apple green</t>
  </si>
  <si>
    <t>15¢ - Franklin - gray</t>
  </si>
  <si>
    <t>20¢ - Franklin - ultramarine</t>
  </si>
  <si>
    <t>30¢ - Franklin - orange red</t>
  </si>
  <si>
    <t>50¢ - Franklin - red violet</t>
  </si>
  <si>
    <t>$1 - Franklin - violet black</t>
  </si>
  <si>
    <t>$2 - Franklin - carmine, black</t>
  </si>
  <si>
    <t>1913 Parcel Post and Parcel Postage Due Issues</t>
  </si>
  <si>
    <t>Parcel Post</t>
  </si>
  <si>
    <t>1¢ - Parcel Post</t>
  </si>
  <si>
    <t>1¢ - Balboa</t>
  </si>
  <si>
    <t>2¢ - Panama Canal</t>
  </si>
  <si>
    <t>5¢ - Golden Gate</t>
  </si>
  <si>
    <t>10¢ - San Francisco Bay</t>
  </si>
  <si>
    <t>$5 - Franklin - deep green &amp; black</t>
  </si>
  <si>
    <t>1918 First Air Mail Issues</t>
  </si>
  <si>
    <t>C1</t>
  </si>
  <si>
    <t>Air Mail</t>
  </si>
  <si>
    <t>6¢ - Curtiss Jenny - Blue</t>
  </si>
  <si>
    <t>C2</t>
  </si>
  <si>
    <t>16¢ - Curtiss Jenny - Green</t>
  </si>
  <si>
    <t>C3</t>
  </si>
  <si>
    <t>24¢ - Curtiss Jenny - Carmen</t>
  </si>
  <si>
    <t>3¢ - "Victory &amp; Flags" - violet</t>
  </si>
  <si>
    <t>1¢ - The Mayflower</t>
  </si>
  <si>
    <t>2¢ - Landing of Pilgrims</t>
  </si>
  <si>
    <t>5¢ - Signing of the Compact</t>
  </si>
  <si>
    <t>½¢ - Hale - olive brown</t>
  </si>
  <si>
    <t>1½¢ - Harding - yellow brown</t>
  </si>
  <si>
    <t>1½¢ - Harding</t>
  </si>
  <si>
    <t>3¢ - Lincoln - violet</t>
  </si>
  <si>
    <t>4¢ - Martha Washington - yellow brown</t>
  </si>
  <si>
    <t>4¢ - Taft</t>
  </si>
  <si>
    <t>5¢ - Roosevelt - blue</t>
  </si>
  <si>
    <t>6¢ - Garfield - red orange</t>
  </si>
  <si>
    <t>7¢ - McKinley - black</t>
  </si>
  <si>
    <t>8¢ - Grant - olive green</t>
  </si>
  <si>
    <t>9¢ - Jefferson - rose</t>
  </si>
  <si>
    <t>10¢ - Monroe - orange</t>
  </si>
  <si>
    <t>11¢ - Hayes - light blue</t>
  </si>
  <si>
    <t>12¢ - Cleveland - brown violet</t>
  </si>
  <si>
    <t>13¢ - Harrison - green</t>
  </si>
  <si>
    <t>14¢ - Indian - dark blue</t>
  </si>
  <si>
    <t>15¢ - Statue of Liberty - gray</t>
  </si>
  <si>
    <t>17¢ - Wilson - black</t>
  </si>
  <si>
    <t>20¢ - Golden Gate - carmine rose</t>
  </si>
  <si>
    <t>25¢ - Niagra Falls - green</t>
  </si>
  <si>
    <t>30¢ - Bison - olive brown</t>
  </si>
  <si>
    <t>50¢ - Amphitheater - lilac</t>
  </si>
  <si>
    <t>$1 - Lincoln Memorial - violet black</t>
  </si>
  <si>
    <t>$2 - U.S. Capitol - deep blue</t>
  </si>
  <si>
    <t>$5 - "America" - carmine &amp; blue</t>
  </si>
  <si>
    <t>E18</t>
  </si>
  <si>
    <t>17¢ - Orange Yellow</t>
  </si>
  <si>
    <t>E19</t>
  </si>
  <si>
    <t>20¢ - Black</t>
  </si>
  <si>
    <t>1923 Harding Memorial Issue</t>
  </si>
  <si>
    <t>2¢ - Harding, Imperforate</t>
  </si>
  <si>
    <t>1923 Second Air Mail Issue</t>
  </si>
  <si>
    <t>C4</t>
  </si>
  <si>
    <t>8¢ - Wooden Propeller - Green</t>
  </si>
  <si>
    <t>C5</t>
  </si>
  <si>
    <t>C6</t>
  </si>
  <si>
    <t>1¢ - Ship "New Netherlands"</t>
  </si>
  <si>
    <t>2¢ - Landing at Fort Orange</t>
  </si>
  <si>
    <t>5¢ - Monument at Mayport Florida</t>
  </si>
  <si>
    <t>1¢ - Washington at Cambridge</t>
  </si>
  <si>
    <t>2¢ - Birth of Liberty</t>
  </si>
  <si>
    <t>5¢ - Minute Man</t>
  </si>
  <si>
    <t>1925 - Norse-American Issue</t>
  </si>
  <si>
    <t>2¢ - Sloop "Restoration"</t>
  </si>
  <si>
    <t>5¢ - Viking Ship</t>
  </si>
  <si>
    <t>QE1</t>
  </si>
  <si>
    <t>QE2</t>
  </si>
  <si>
    <t>QE3</t>
  </si>
  <si>
    <t>QE4</t>
  </si>
  <si>
    <t>Special Handling</t>
  </si>
  <si>
    <t>2¢ - Liberty Bell Sesquicentennial</t>
  </si>
  <si>
    <t>5¢ - John Ericsson Statue Memorial</t>
  </si>
  <si>
    <t>2¢ - White Plains Hamilton's Battery</t>
  </si>
  <si>
    <t>2¢ - Vermont</t>
  </si>
  <si>
    <t>2¢ - Burgoyne</t>
  </si>
  <si>
    <t>2¢ - Valley Forge</t>
  </si>
  <si>
    <t>2¢ - Wright Airplane</t>
  </si>
  <si>
    <t>5¢ - Globe &amp; Plane</t>
  </si>
  <si>
    <t>2¢ - George R. Clark</t>
  </si>
  <si>
    <t>2¢ - White Plains - Sheet of 25</t>
  </si>
  <si>
    <t>10¢ - US Map and Mail Planes - Blue</t>
  </si>
  <si>
    <t>C7</t>
  </si>
  <si>
    <t>C8</t>
  </si>
  <si>
    <t>15¢ - US Map and Mail Planes - Olive</t>
  </si>
  <si>
    <t>C9</t>
  </si>
  <si>
    <t>20¢ - US Map and Mail Planes - Green</t>
  </si>
  <si>
    <t>C10</t>
  </si>
  <si>
    <t>10¢ - Spirit of St. Louis - Blue</t>
  </si>
  <si>
    <t>1928 Air Mail Issue</t>
  </si>
  <si>
    <t>C11</t>
  </si>
  <si>
    <t>5¢ - Beacon on Rocky Mountains - Red and Blue</t>
  </si>
  <si>
    <t>5¢ - Roosevelt - deep blue</t>
  </si>
  <si>
    <t>9¢ - Jefferson - light rose</t>
  </si>
  <si>
    <t>10¢ - Monroe - orange yellow</t>
  </si>
  <si>
    <t>2¢ - Edison's 1st Lamp</t>
  </si>
  <si>
    <t>2¢ - Sullivan Expedition</t>
  </si>
  <si>
    <t>2¢ - Fallen Timber</t>
  </si>
  <si>
    <t>2¢ - Ohio River Canal</t>
  </si>
  <si>
    <t>1930 Air Mail - Graf Zeppelin Issue</t>
  </si>
  <si>
    <t>C13</t>
  </si>
  <si>
    <t>C14</t>
  </si>
  <si>
    <t>C15</t>
  </si>
  <si>
    <t>2¢ - Massachusetts Bay</t>
  </si>
  <si>
    <t>2¢ - Carolina, Charleston</t>
  </si>
  <si>
    <t>2¢ - Braddock's Field</t>
  </si>
  <si>
    <t>2¢ - Von Steuben</t>
  </si>
  <si>
    <t>2¢ - Pulaski</t>
  </si>
  <si>
    <t>2¢ - Red Cross</t>
  </si>
  <si>
    <t>2¢ - Yorktown</t>
  </si>
  <si>
    <t>C12</t>
  </si>
  <si>
    <t>C16</t>
  </si>
  <si>
    <t>C17</t>
  </si>
  <si>
    <t>8¢ - Winged Globe -  Olive bistre</t>
  </si>
  <si>
    <t>1932 Washington Bicentennial Issue</t>
  </si>
  <si>
    <t>½¢ - olive brown</t>
  </si>
  <si>
    <t>1½¢ - brown</t>
  </si>
  <si>
    <t>2¢ - carmine</t>
  </si>
  <si>
    <t>3¢ - purple</t>
  </si>
  <si>
    <t>5¢ - blue</t>
  </si>
  <si>
    <t>6¢ - orange</t>
  </si>
  <si>
    <t>9¢ - pale red</t>
  </si>
  <si>
    <t>10¢ - orange yellow</t>
  </si>
  <si>
    <t>2¢ - Ski Jumper</t>
  </si>
  <si>
    <t>2¢ - Planting Tree</t>
  </si>
  <si>
    <t>3¢ - Runner</t>
  </si>
  <si>
    <t>5¢ - Discus Thrower</t>
  </si>
  <si>
    <t>3¢ - Penn</t>
  </si>
  <si>
    <t>3¢ - Webster</t>
  </si>
  <si>
    <t>1933 Commemorative Issues</t>
  </si>
  <si>
    <t>3¢ - Oglethorpe</t>
  </si>
  <si>
    <t>3¢ - Washington's Headquarters</t>
  </si>
  <si>
    <t>1¢ - Ft. Dearborn</t>
  </si>
  <si>
    <t>3¢ - Federal Building</t>
  </si>
  <si>
    <t>3¢ - N.R.A.</t>
  </si>
  <si>
    <t>3¢ - Byrd Expedition</t>
  </si>
  <si>
    <t>5¢ - Kosciuszko</t>
  </si>
  <si>
    <t>1¢ - Ft. Dearborn, Sheet of 25</t>
  </si>
  <si>
    <t>3¢ - Federal Building Chicago, Sheet of 25</t>
  </si>
  <si>
    <t>1933-1934 Air Mail Issues</t>
  </si>
  <si>
    <t>C19</t>
  </si>
  <si>
    <t>6¢ - Winged Globe - Dull orange</t>
  </si>
  <si>
    <t>C18</t>
  </si>
  <si>
    <t>3¢ - Byrd, Sheet of 6</t>
  </si>
  <si>
    <t>1934 Commemorative Issues</t>
  </si>
  <si>
    <t>3¢ - Maryland</t>
  </si>
  <si>
    <t>3¢ - Mother's Day</t>
  </si>
  <si>
    <t>3¢ - Wisconsin</t>
  </si>
  <si>
    <t>1¢ - Yosemite</t>
  </si>
  <si>
    <t>2¢ - Grand Canyon</t>
  </si>
  <si>
    <t>3¢ - Mt. Rainier</t>
  </si>
  <si>
    <t>4¢ - Mesa Verde</t>
  </si>
  <si>
    <t>5¢ - Yellowstone</t>
  </si>
  <si>
    <t>6¢ - Crater Lake</t>
  </si>
  <si>
    <t>7¢ - Acadia</t>
  </si>
  <si>
    <t>8¢ - Zion</t>
  </si>
  <si>
    <t>9¢ - Glacier</t>
  </si>
  <si>
    <t>10¢ - Great Smoky Mountains</t>
  </si>
  <si>
    <t>3¢ - Mt. Rainier, Sheet of 6</t>
  </si>
  <si>
    <t>1¢ - Yosemite, Sheet of 6</t>
  </si>
  <si>
    <t>1934-1936 Air Post Special Delivery Issues</t>
  </si>
  <si>
    <t>CE1</t>
  </si>
  <si>
    <t>CE2</t>
  </si>
  <si>
    <t>1935 Commemorative Issues</t>
  </si>
  <si>
    <t>3¢ - Connecticut Tercentenary Charter Oak</t>
  </si>
  <si>
    <t>3¢ - California Pacific Expo in San Diego</t>
  </si>
  <si>
    <t>3¢ - Boulder Dam Issue</t>
  </si>
  <si>
    <t>3¢ - Michigan Centenary</t>
  </si>
  <si>
    <t>C20</t>
  </si>
  <si>
    <t>25¢  - China Clipper - Blue</t>
  </si>
  <si>
    <t>C21</t>
  </si>
  <si>
    <t>20¢ - China clipper - Green</t>
  </si>
  <si>
    <t>C22</t>
  </si>
  <si>
    <t>50¢ - China Clipper - Carmine</t>
  </si>
  <si>
    <t>3¢ -  Texas Centannial</t>
  </si>
  <si>
    <t>3¢ - Rhode Island Territory</t>
  </si>
  <si>
    <t>3¢ - Arkansas Centennial</t>
  </si>
  <si>
    <t>3¢ - Oregon Territorial Centennial</t>
  </si>
  <si>
    <t>3¢ - Susan B. Anthony</t>
  </si>
  <si>
    <t>2¢ - Generals Jackson and Scott</t>
  </si>
  <si>
    <t>3¢ - Generals Sherman, Grant and Sheridan</t>
  </si>
  <si>
    <t>4¢ - Generals Lee and Jackson</t>
  </si>
  <si>
    <t>5¢ - U.S. Military Academy at West Point</t>
  </si>
  <si>
    <t>1¢ - Commodores Jones and Barry</t>
  </si>
  <si>
    <t>2¢ - Commanders Decatur and Macdonough</t>
  </si>
  <si>
    <t>3¢ - Admirals Farragut and Porter</t>
  </si>
  <si>
    <t>4¢ - Admirals Sampson, Dewey and Winfield</t>
  </si>
  <si>
    <t>5¢ - Seal of the U.S. Naval Academy</t>
  </si>
  <si>
    <t>1937 Commemorative Issues</t>
  </si>
  <si>
    <t>3¢ - Northwest Territory Sesquicentennial</t>
  </si>
  <si>
    <t>5¢ - Virginia Dare</t>
  </si>
  <si>
    <t>3¢ - Constitution Sesquicentennial</t>
  </si>
  <si>
    <t>3¢ - Hawaii Statue of Kamehameha I</t>
  </si>
  <si>
    <t>3¢ - Alaska Mt. McKinley</t>
  </si>
  <si>
    <t>3¢ - Puerto Rico</t>
  </si>
  <si>
    <t>3¢ - Virginian Islands</t>
  </si>
  <si>
    <t>10¢ - Smokey Mountains SPA Souvenir Sheet</t>
  </si>
  <si>
    <t>1938-1939 Fifth Bureau "Presidents" Issue</t>
  </si>
  <si>
    <t>1/2¢ - Benjamin Franklin</t>
  </si>
  <si>
    <t>1¢ - George Washington</t>
  </si>
  <si>
    <t>7¢ - Andrew Jackson</t>
  </si>
  <si>
    <t>8¢ - Martin Van Buren</t>
  </si>
  <si>
    <t>9¢ - William H. Harrison</t>
  </si>
  <si>
    <t>11¢ - James K. Polk</t>
  </si>
  <si>
    <t>12¢ - Zachary Taylor</t>
  </si>
  <si>
    <t>13¢ - Millard Filmore</t>
  </si>
  <si>
    <t>14¢ - Franklin Pierce</t>
  </si>
  <si>
    <t>15¢ - James Buchanon</t>
  </si>
  <si>
    <t>16¢ - Abraham Lincoln</t>
  </si>
  <si>
    <t>17¢ - Andrew Johnson</t>
  </si>
  <si>
    <t>18¢ - Ulysses S. Grant</t>
  </si>
  <si>
    <t>19¢ - Rutherford B. Hayes</t>
  </si>
  <si>
    <t>20¢ - James Garfield</t>
  </si>
  <si>
    <t>21¢ - Chester A. Arthur</t>
  </si>
  <si>
    <t>22¢ - Grover Cleveland</t>
  </si>
  <si>
    <t>24¢ - Benjamin Harrison</t>
  </si>
  <si>
    <t>25¢ - Willima McKinley</t>
  </si>
  <si>
    <t>30¢ - Theodore Roosevelt</t>
  </si>
  <si>
    <t>50¢ - William Howard Taft</t>
  </si>
  <si>
    <t>$1 - Woodrow Wilson</t>
  </si>
  <si>
    <t>$2 - Warren G. Harding</t>
  </si>
  <si>
    <t>$5 - Calvin Coolidge</t>
  </si>
  <si>
    <t>1 1/2¢ - Martha Washington</t>
  </si>
  <si>
    <t>4¢ - James Madison</t>
  </si>
  <si>
    <t>4 1/2¢ - The White House</t>
  </si>
  <si>
    <t>5¢-  James Monroe</t>
  </si>
  <si>
    <t>6¢ - John Quincy Adams</t>
  </si>
  <si>
    <t>10¢ - John Tyler</t>
  </si>
  <si>
    <t>2¢-  John Adams</t>
  </si>
  <si>
    <t>3¢ - Thomas Jefferson</t>
  </si>
  <si>
    <t>1938 National Air Mail Week Issue</t>
  </si>
  <si>
    <t>C23</t>
  </si>
  <si>
    <t>6¢ - Eagle - Dark Blue &amp; Carmine</t>
  </si>
  <si>
    <t>1938 Commemorative Issues</t>
  </si>
  <si>
    <t>3¢ - Constitution Ratification Sesquicentennial</t>
  </si>
  <si>
    <t>3¢ - Swedish-Finnish Territory Tercentennary</t>
  </si>
  <si>
    <t>3¢ - Iowa Territory Centennial</t>
  </si>
  <si>
    <t>1939 Commemoratives</t>
  </si>
  <si>
    <t>3¢ - Golden Gate Ineternational Expo</t>
  </si>
  <si>
    <t>3¢ - NY World's Fair</t>
  </si>
  <si>
    <t>3¢ - Washington Inauguration</t>
  </si>
  <si>
    <t>3¢ - Baseball Centennial</t>
  </si>
  <si>
    <t>3¢ - Panama Canal</t>
  </si>
  <si>
    <t>3¢ - Printing Tercentenary</t>
  </si>
  <si>
    <t>3¢ - 50th Anniversary Dakotas, Montana</t>
  </si>
  <si>
    <t>C24</t>
  </si>
  <si>
    <t>30¢ - Winged Globe - Dull Blue</t>
  </si>
  <si>
    <t>1940 Famous Americans Issue</t>
  </si>
  <si>
    <t>1¢ -  Authors - Washington Irving</t>
  </si>
  <si>
    <t xml:space="preserve">2¢ -  Authors - James Fenimore Cooper </t>
  </si>
  <si>
    <t>3¢ -  Authors - Ralph Waldo Emerson</t>
  </si>
  <si>
    <t>5¢ -  Authors - Louisa May Alcott</t>
  </si>
  <si>
    <t>10¢ -  Authors - Samuel Clemmons</t>
  </si>
  <si>
    <t>1¢ -  Poets - Henry Wadsworth Longfellow</t>
  </si>
  <si>
    <t>2¢ - Poets - John Greenlief Whittier</t>
  </si>
  <si>
    <t>3¢ - Poets - James Russel Lowell</t>
  </si>
  <si>
    <t>5¢ - Poets - Walt Whitman</t>
  </si>
  <si>
    <t>10¢ - Poets - James Whitcomb Riley</t>
  </si>
  <si>
    <t>1¢ -  Educators - Horace Mann</t>
  </si>
  <si>
    <t>2¢ - Educators - Mark Hopkins</t>
  </si>
  <si>
    <t>3¢ - Educators - Charles Elliot</t>
  </si>
  <si>
    <t>5¢ - Educators - Frances Willard</t>
  </si>
  <si>
    <t>10¢ - Educators - Booker T. Washington</t>
  </si>
  <si>
    <t>1¢ -  Scientists - John James Audubon</t>
  </si>
  <si>
    <t>2¢ - Scientists - Dr. Crawford Long</t>
  </si>
  <si>
    <t>3¢ - Scientists - Luthor Burbank</t>
  </si>
  <si>
    <t>5¢ - Scientists - Dr. Walter Reed</t>
  </si>
  <si>
    <t>10¢ - Scientists - Jane Adams</t>
  </si>
  <si>
    <t>1¢ -  Composers - Stephen Collins Foster</t>
  </si>
  <si>
    <t>2¢ - Composers - John Phillips Sousa</t>
  </si>
  <si>
    <t>3¢ - Composers - Victor Herbert</t>
  </si>
  <si>
    <t>5¢ - Composers - Edward A. McDowell</t>
  </si>
  <si>
    <t>10¢ - Composers - Ethelbert Nevin</t>
  </si>
  <si>
    <t>1¢ -  Artists - Gilbert Charles Stuart</t>
  </si>
  <si>
    <t>2¢ - Artists - James A. McNeill Whistler</t>
  </si>
  <si>
    <t>3¢ - Artists - Augustus Saint-Gaudins</t>
  </si>
  <si>
    <t>5¢ - Artists - Daniel Chester French</t>
  </si>
  <si>
    <t>10¢ - Artists - Frederic Remington</t>
  </si>
  <si>
    <t>1¢ -  Inventors - Eli Whitney</t>
  </si>
  <si>
    <t>2¢ - Inventors - Samuel F. B. Morse</t>
  </si>
  <si>
    <t>3¢ - Inventors - Cyrus Hall McCormick</t>
  </si>
  <si>
    <t>5¢ - Inventors - Elias Howe</t>
  </si>
  <si>
    <t>10¢ - Inventors - Alexander Graham Bell</t>
  </si>
  <si>
    <t>3¢ - Pony Express 80th Anniversary</t>
  </si>
  <si>
    <t>3¢ - Pan Am Union 50th Aniversary</t>
  </si>
  <si>
    <t>3¢ - Idaho Statehood 50th Aniversary</t>
  </si>
  <si>
    <t>3¢ - Wyoming Statehood 50th Aniversary</t>
  </si>
  <si>
    <t>3¢ - Coronado Expedition 400th Anniversary</t>
  </si>
  <si>
    <t>1¢ - Statue of Liberty</t>
  </si>
  <si>
    <t>1940 National Defense Issue</t>
  </si>
  <si>
    <t>2¢ - 90-Millimeter Gun</t>
  </si>
  <si>
    <t>3¢ - Torch of Enlightenment</t>
  </si>
  <si>
    <t>3¢ - 13th Amendment 75th Anniversary</t>
  </si>
  <si>
    <t>C25</t>
  </si>
  <si>
    <t>6¢ - Twin-Motor Transport</t>
  </si>
  <si>
    <t>C26</t>
  </si>
  <si>
    <t>8¢ - Twin-Motor Transport</t>
  </si>
  <si>
    <t>C27</t>
  </si>
  <si>
    <t>10¢ - Twin-Motor Transport</t>
  </si>
  <si>
    <t>C28</t>
  </si>
  <si>
    <t>15¢ - Twin-Motor Transport</t>
  </si>
  <si>
    <t>C29</t>
  </si>
  <si>
    <t>20¢ - Twin-Motor Transport</t>
  </si>
  <si>
    <t>C30</t>
  </si>
  <si>
    <t>30¢ - Twin-Motor Transport</t>
  </si>
  <si>
    <t>C31</t>
  </si>
  <si>
    <t>50¢ - Twin-Motor Transport</t>
  </si>
  <si>
    <t>3¢ - Vermont Statehood 150th Aniversary</t>
  </si>
  <si>
    <t>3¢ - Kentucky Statehood 150th Aniversary</t>
  </si>
  <si>
    <t>3¢ - Win the War</t>
  </si>
  <si>
    <t>5¢ - Free China Issue</t>
  </si>
  <si>
    <t>2¢ - Allied Nations United for Victory</t>
  </si>
  <si>
    <t>1¢ - Four Freedoms Issue</t>
  </si>
  <si>
    <t>1943-1944 Overrun Countries Issue</t>
  </si>
  <si>
    <t>5¢ - Flag of Poland</t>
  </si>
  <si>
    <t>5¢ - Flag of Czechoslovakia</t>
  </si>
  <si>
    <t>5¢ - Flag of Norway</t>
  </si>
  <si>
    <t>5¢ - Flag of Luxemburg</t>
  </si>
  <si>
    <t>5¢ - Flag of the Netherlands</t>
  </si>
  <si>
    <t>5¢ - Flag of Belgium</t>
  </si>
  <si>
    <t>5¢ - Flag of France</t>
  </si>
  <si>
    <t>5¢ - Flag of Greece</t>
  </si>
  <si>
    <t>5¢ - Flag of Yugoslavia</t>
  </si>
  <si>
    <t>5¢ - Flag of Albania</t>
  </si>
  <si>
    <t>5¢ - Flag of Austria</t>
  </si>
  <si>
    <t>5¢ - Flag of Denmark</t>
  </si>
  <si>
    <t>5¢ - Flag of Korea</t>
  </si>
  <si>
    <t>1944 Commemorative Issues</t>
  </si>
  <si>
    <t>3¢ - Transcontinental Railroad 75th Anniversary</t>
  </si>
  <si>
    <t>3¢ - First Atlantic Crossing by a Steamship SS Savannah</t>
  </si>
  <si>
    <t>3¢ - Telegraph Centenary</t>
  </si>
  <si>
    <t>3¢ - Phillipine Resistance Corregidor, Manila Bay</t>
  </si>
  <si>
    <t>3¢ - Motion Pictures 50th Anniversary</t>
  </si>
  <si>
    <t>1945 Commemorative Issues</t>
  </si>
  <si>
    <t>3¢ - Florida Statehood Centenary</t>
  </si>
  <si>
    <t>5¢ - United Nations Peace Conference</t>
  </si>
  <si>
    <t>3¢ - Iwo Jima</t>
  </si>
  <si>
    <t>1945 Roosevelt Memorial Issue</t>
  </si>
  <si>
    <t>1¢ - Roosevelt and Hyde Park Residence</t>
  </si>
  <si>
    <t>2¢ - Roosevelt and "Little White House"</t>
  </si>
  <si>
    <t>3¢ - Roosevelt and The White House</t>
  </si>
  <si>
    <t>4¢ - Roosevelt the the Four Freedoms</t>
  </si>
  <si>
    <t>3¢ - US Army at the Arc de Triomphe</t>
  </si>
  <si>
    <t>3¢ - US Navy Sailors</t>
  </si>
  <si>
    <t>3¢ - Landing Craft and Supply Ship</t>
  </si>
  <si>
    <t xml:space="preserve">3¢ - Texas Statehood Centenary </t>
  </si>
  <si>
    <t>3¢ - US Merchant Marine and "Liberty Ship"</t>
  </si>
  <si>
    <t>1946 Commemorative Issues</t>
  </si>
  <si>
    <t>3¢ - Honorable Discharge of WWII Veterans</t>
  </si>
  <si>
    <t>3¢ - Tennessee Statehood Sesquicentennial</t>
  </si>
  <si>
    <t>3¢ - Iowa Statehood Centennial</t>
  </si>
  <si>
    <t>3¢ - Smithsonian Institution Centennial</t>
  </si>
  <si>
    <t>3¢ - Kearney Expedition Capture of Santa Fe</t>
  </si>
  <si>
    <t>C32</t>
  </si>
  <si>
    <t>5¢ - DC-4 Skymaster</t>
  </si>
  <si>
    <t>C33</t>
  </si>
  <si>
    <t>C34</t>
  </si>
  <si>
    <t>10¢ - Pan-American Building</t>
  </si>
  <si>
    <t>C35</t>
  </si>
  <si>
    <t>15¢ - New York Skyline</t>
  </si>
  <si>
    <t>C36</t>
  </si>
  <si>
    <t>25¢ - Plane Over Bridge</t>
  </si>
  <si>
    <t>1947 Commemorative Issues</t>
  </si>
  <si>
    <t>3¢ - Thomas Edison Centennial of Birth</t>
  </si>
  <si>
    <t>3¢ - Joseph Pulitzer Centennial of Birth</t>
  </si>
  <si>
    <t>3¢ - Centenary of U.S. Postage Stamps</t>
  </si>
  <si>
    <t>3¢ - Honoring America's First Postage Stamps</t>
  </si>
  <si>
    <t>C46</t>
  </si>
  <si>
    <t>400A</t>
  </si>
  <si>
    <t>Qty</t>
  </si>
  <si>
    <t>Hammer</t>
  </si>
  <si>
    <t>Total Cost</t>
  </si>
  <si>
    <t>SD1</t>
  </si>
  <si>
    <t>SD2</t>
  </si>
  <si>
    <t>SD3</t>
  </si>
  <si>
    <t>SD4</t>
  </si>
  <si>
    <t>SD5</t>
  </si>
  <si>
    <t>SD9</t>
  </si>
  <si>
    <t>SD10</t>
  </si>
  <si>
    <t>R1</t>
  </si>
  <si>
    <t>A1</t>
  </si>
  <si>
    <t>A2</t>
  </si>
  <si>
    <t>A3</t>
  </si>
  <si>
    <t>A4</t>
  </si>
  <si>
    <t>A5</t>
  </si>
  <si>
    <t>A6</t>
  </si>
  <si>
    <t>SH1</t>
  </si>
  <si>
    <t>SH2</t>
  </si>
  <si>
    <t>SH3</t>
  </si>
  <si>
    <t>SH4</t>
  </si>
  <si>
    <t>SS1</t>
  </si>
  <si>
    <t>A7</t>
  </si>
  <si>
    <t>A8</t>
  </si>
  <si>
    <t>A9</t>
  </si>
  <si>
    <t>A10</t>
  </si>
  <si>
    <t>Definitive</t>
  </si>
  <si>
    <t>Scott</t>
  </si>
  <si>
    <t>Greatest 100</t>
  </si>
  <si>
    <t>CV</t>
  </si>
  <si>
    <t>BP + S&amp;H</t>
  </si>
  <si>
    <t>% of CV</t>
  </si>
  <si>
    <t>1851 Imperforate Issue</t>
  </si>
  <si>
    <t>1857 First Perforated Issue</t>
  </si>
  <si>
    <t>1861 Civil War Era Issues</t>
  </si>
  <si>
    <t>1870 Large Bank Note - First Issues</t>
  </si>
  <si>
    <t>1875 Large Bank Note - Interim Issues</t>
  </si>
  <si>
    <t>1885 First Special Delivery Issues</t>
  </si>
  <si>
    <t>1887 Large Bank Note - Final Issues</t>
  </si>
  <si>
    <t>1890 Small Bank Note Issue</t>
  </si>
  <si>
    <t>Design #</t>
  </si>
  <si>
    <t>1894 First Bureau Issues</t>
  </si>
  <si>
    <t>1898 First Bureau - UPU Colors Issue</t>
  </si>
  <si>
    <t>C37</t>
  </si>
  <si>
    <t>C38</t>
  </si>
  <si>
    <t>C39</t>
  </si>
  <si>
    <t>1907  Jamestown Exposition Issue</t>
  </si>
  <si>
    <t>1908 Third Bureau - First Series</t>
  </si>
  <si>
    <t>C40</t>
  </si>
  <si>
    <t>C41</t>
  </si>
  <si>
    <t>C42</t>
  </si>
  <si>
    <t>1911 Registration Issue</t>
  </si>
  <si>
    <t>1912 Third Bureau - Second Series</t>
  </si>
  <si>
    <t>C43</t>
  </si>
  <si>
    <t>C44</t>
  </si>
  <si>
    <t>C45</t>
  </si>
  <si>
    <t>C47</t>
  </si>
  <si>
    <t>1913 Panama-Pacific Exposition Issues</t>
  </si>
  <si>
    <t>1919 Victory Issue</t>
  </si>
  <si>
    <t>C48</t>
  </si>
  <si>
    <t>1920 Pilgrim Tercentenary Issue</t>
  </si>
  <si>
    <t>C49</t>
  </si>
  <si>
    <t>C50</t>
  </si>
  <si>
    <t>C51</t>
  </si>
  <si>
    <t>1922 Fourth Bureau Issues</t>
  </si>
  <si>
    <t>C52</t>
  </si>
  <si>
    <t>16¢ - Air Service Medallion - Blue</t>
  </si>
  <si>
    <t>24¢ - DeHavilland Biplane - Red</t>
  </si>
  <si>
    <t>1924 - Huguenot-Walloon Issue</t>
  </si>
  <si>
    <t>1925 - Lexington Concord Issue</t>
  </si>
  <si>
    <t>C53</t>
  </si>
  <si>
    <t>C54</t>
  </si>
  <si>
    <t>C55</t>
  </si>
  <si>
    <t>C56</t>
  </si>
  <si>
    <t>C57</t>
  </si>
  <si>
    <t>C58</t>
  </si>
  <si>
    <t>C59</t>
  </si>
  <si>
    <t>C60</t>
  </si>
  <si>
    <t>1925 Third Special Delivery Issues</t>
  </si>
  <si>
    <t>1925 Special Handling Issue</t>
  </si>
  <si>
    <t>15¢</t>
  </si>
  <si>
    <t>20¢</t>
  </si>
  <si>
    <t>25¢</t>
  </si>
  <si>
    <t>1926 Third Air Mail Issues</t>
  </si>
  <si>
    <t>1926 Anniversary Issues</t>
  </si>
  <si>
    <t>C61</t>
  </si>
  <si>
    <t>C62</t>
  </si>
  <si>
    <t>C63</t>
  </si>
  <si>
    <t>C64</t>
  </si>
  <si>
    <t>C65</t>
  </si>
  <si>
    <t>1927 Anniversary Issues</t>
  </si>
  <si>
    <t>1927  Lindbergh Commemorative</t>
  </si>
  <si>
    <t>A11</t>
  </si>
  <si>
    <t>A12</t>
  </si>
  <si>
    <t>C66</t>
  </si>
  <si>
    <t>C67</t>
  </si>
  <si>
    <t>C68</t>
  </si>
  <si>
    <t>C69</t>
  </si>
  <si>
    <t>C70</t>
  </si>
  <si>
    <t>C71</t>
  </si>
  <si>
    <t>1928 Commemorative Issues</t>
  </si>
  <si>
    <t>2¢ - Molly Pitcher</t>
  </si>
  <si>
    <t>2¢ - Hwaii Overprint</t>
  </si>
  <si>
    <t>5¢ - Hawaii Overprint</t>
  </si>
  <si>
    <t>1929 Kansas Overprints</t>
  </si>
  <si>
    <t>1929 Nebraska Overprints</t>
  </si>
  <si>
    <t>C72</t>
  </si>
  <si>
    <t>C73</t>
  </si>
  <si>
    <t>C74</t>
  </si>
  <si>
    <t>C75</t>
  </si>
  <si>
    <t>C76</t>
  </si>
  <si>
    <t>1929 Commemorative Issues</t>
  </si>
  <si>
    <t>1930 Commemorative Issues</t>
  </si>
  <si>
    <t>1931 Commemorative Issues</t>
  </si>
  <si>
    <t>C77</t>
  </si>
  <si>
    <t>C78</t>
  </si>
  <si>
    <t>C79</t>
  </si>
  <si>
    <t>C80</t>
  </si>
  <si>
    <t>C81</t>
  </si>
  <si>
    <t>C82</t>
  </si>
  <si>
    <t>C83</t>
  </si>
  <si>
    <t>C84</t>
  </si>
  <si>
    <t>C85</t>
  </si>
  <si>
    <t>C86</t>
  </si>
  <si>
    <t>C87</t>
  </si>
  <si>
    <t>C89</t>
  </si>
  <si>
    <t>C90</t>
  </si>
  <si>
    <t>C91</t>
  </si>
  <si>
    <t>C92</t>
  </si>
  <si>
    <t>C93</t>
  </si>
  <si>
    <t>C94</t>
  </si>
  <si>
    <t>C95</t>
  </si>
  <si>
    <t>C96</t>
  </si>
  <si>
    <t>C97</t>
  </si>
  <si>
    <t>C88</t>
  </si>
  <si>
    <t>C98</t>
  </si>
  <si>
    <t>C99</t>
  </si>
  <si>
    <t>C100</t>
  </si>
  <si>
    <t>C101</t>
  </si>
  <si>
    <t>1932 Commemorative Issues</t>
  </si>
  <si>
    <t>1932 Definitive Issue</t>
  </si>
  <si>
    <t>A16</t>
  </si>
  <si>
    <t>A17</t>
  </si>
  <si>
    <t>A18</t>
  </si>
  <si>
    <t>1932 Air Mail Issue</t>
  </si>
  <si>
    <t>1933 Air Mail Issue</t>
  </si>
  <si>
    <t>50¢ -  Baby Zepellin</t>
  </si>
  <si>
    <t>C102</t>
  </si>
  <si>
    <t>C103</t>
  </si>
  <si>
    <t>C104</t>
  </si>
  <si>
    <t>C105</t>
  </si>
  <si>
    <t>C106</t>
  </si>
  <si>
    <t>C107</t>
  </si>
  <si>
    <t>C108</t>
  </si>
  <si>
    <t>SS2</t>
  </si>
  <si>
    <t>SS3</t>
  </si>
  <si>
    <t>1933 APS Souvenir Sheet</t>
  </si>
  <si>
    <t>SS4</t>
  </si>
  <si>
    <t>C109</t>
  </si>
  <si>
    <t>C110</t>
  </si>
  <si>
    <t>C111</t>
  </si>
  <si>
    <t>1934 National Parks Issue</t>
  </si>
  <si>
    <t>C112</t>
  </si>
  <si>
    <t>C113</t>
  </si>
  <si>
    <t>C114</t>
  </si>
  <si>
    <t>C115</t>
  </si>
  <si>
    <t>C116</t>
  </si>
  <si>
    <t>C117</t>
  </si>
  <si>
    <t>C118</t>
  </si>
  <si>
    <t>C119</t>
  </si>
  <si>
    <t>C120</t>
  </si>
  <si>
    <t>C121</t>
  </si>
  <si>
    <t>1934 APS Souvenir Sheet</t>
  </si>
  <si>
    <t>SS5</t>
  </si>
  <si>
    <t>SS6</t>
  </si>
  <si>
    <t>SA1</t>
  </si>
  <si>
    <t>SA2</t>
  </si>
  <si>
    <t>Air Mail Special Delivery</t>
  </si>
  <si>
    <t>16¢ - Eagle Shield</t>
  </si>
  <si>
    <t>C122</t>
  </si>
  <si>
    <t>C123</t>
  </si>
  <si>
    <t>C124</t>
  </si>
  <si>
    <t>C125</t>
  </si>
  <si>
    <t>1935 Trans-Pacific Flight Issue</t>
  </si>
  <si>
    <t>A19</t>
  </si>
  <si>
    <t>A20</t>
  </si>
  <si>
    <t>A21</t>
  </si>
  <si>
    <t>1936 Commemorative Issues</t>
  </si>
  <si>
    <t>C126</t>
  </si>
  <si>
    <t>C127</t>
  </si>
  <si>
    <t>C128</t>
  </si>
  <si>
    <t>C129</t>
  </si>
  <si>
    <t>C130</t>
  </si>
  <si>
    <t>1936 Third International Philatelic Exposition</t>
  </si>
  <si>
    <t>SS7</t>
  </si>
  <si>
    <t>3¢ Sheet of four stamps</t>
  </si>
  <si>
    <t>1¢ - Generals Washington and Greene</t>
  </si>
  <si>
    <t>C131</t>
  </si>
  <si>
    <t>C132</t>
  </si>
  <si>
    <t>C133</t>
  </si>
  <si>
    <t>C134</t>
  </si>
  <si>
    <t>C135</t>
  </si>
  <si>
    <t>1936 Army Issue</t>
  </si>
  <si>
    <t>1936 Navy Issue</t>
  </si>
  <si>
    <t>C136</t>
  </si>
  <si>
    <t>C137</t>
  </si>
  <si>
    <t>C138</t>
  </si>
  <si>
    <t>C139</t>
  </si>
  <si>
    <t>C140</t>
  </si>
  <si>
    <t>C141</t>
  </si>
  <si>
    <t>C142</t>
  </si>
  <si>
    <t>C143</t>
  </si>
  <si>
    <t>SS8</t>
  </si>
  <si>
    <t>Condition</t>
  </si>
  <si>
    <t>1937 Territorial Issues</t>
  </si>
  <si>
    <t>C144</t>
  </si>
  <si>
    <t>C145</t>
  </si>
  <si>
    <t>C146</t>
  </si>
  <si>
    <t>C147</t>
  </si>
  <si>
    <t>A22</t>
  </si>
  <si>
    <t>C148</t>
  </si>
  <si>
    <t>C149</t>
  </si>
  <si>
    <t>C150</t>
  </si>
  <si>
    <t>C151</t>
  </si>
  <si>
    <t>1939 Trans-Atlantic Issue</t>
  </si>
  <si>
    <t>A23</t>
  </si>
  <si>
    <t>C152</t>
  </si>
  <si>
    <t>C153</t>
  </si>
  <si>
    <t>C154</t>
  </si>
  <si>
    <t>C155</t>
  </si>
  <si>
    <t>C156</t>
  </si>
  <si>
    <t>C157</t>
  </si>
  <si>
    <t>C158</t>
  </si>
  <si>
    <t>1940 Commemorative Issues</t>
  </si>
  <si>
    <t>1941 Twin-Motor Transport Issue</t>
  </si>
  <si>
    <t>1941 Commemorative Issues</t>
  </si>
  <si>
    <t>1945 Armed Forces Issue</t>
  </si>
  <si>
    <t>3¢ - Alfred E. Smith</t>
  </si>
  <si>
    <t>C230</t>
  </si>
  <si>
    <t>1946 Air Mail Issues</t>
  </si>
  <si>
    <t>SS9</t>
  </si>
  <si>
    <t>C159</t>
  </si>
  <si>
    <t>C160</t>
  </si>
  <si>
    <t>C161</t>
  </si>
  <si>
    <t>C162</t>
  </si>
  <si>
    <t>C163</t>
  </si>
  <si>
    <t>C164</t>
  </si>
  <si>
    <t>C165</t>
  </si>
  <si>
    <t>C166</t>
  </si>
  <si>
    <t>C167</t>
  </si>
  <si>
    <t>C168</t>
  </si>
  <si>
    <t>C169</t>
  </si>
  <si>
    <t>C170</t>
  </si>
  <si>
    <t>C171</t>
  </si>
  <si>
    <t>C172</t>
  </si>
  <si>
    <t>C173</t>
  </si>
  <si>
    <t>C174</t>
  </si>
  <si>
    <t>C175</t>
  </si>
  <si>
    <t>C176</t>
  </si>
  <si>
    <t>C177</t>
  </si>
  <si>
    <t>C178</t>
  </si>
  <si>
    <t>C179</t>
  </si>
  <si>
    <t>C180</t>
  </si>
  <si>
    <t>C181</t>
  </si>
  <si>
    <t>C182</t>
  </si>
  <si>
    <t>C183</t>
  </si>
  <si>
    <t>C184</t>
  </si>
  <si>
    <t>C185</t>
  </si>
  <si>
    <t>C186</t>
  </si>
  <si>
    <t>C187</t>
  </si>
  <si>
    <t>C188</t>
  </si>
  <si>
    <t>C189</t>
  </si>
  <si>
    <t>C190</t>
  </si>
  <si>
    <t>C191</t>
  </si>
  <si>
    <t>C192</t>
  </si>
  <si>
    <t>C193</t>
  </si>
  <si>
    <t>C194</t>
  </si>
  <si>
    <t>C195</t>
  </si>
  <si>
    <t>C196</t>
  </si>
  <si>
    <t>C197</t>
  </si>
  <si>
    <t>C198</t>
  </si>
  <si>
    <t>C199</t>
  </si>
  <si>
    <t>C200</t>
  </si>
  <si>
    <t>C201</t>
  </si>
  <si>
    <t>C202</t>
  </si>
  <si>
    <t>A24</t>
  </si>
  <si>
    <t>A25</t>
  </si>
  <si>
    <t>A26</t>
  </si>
  <si>
    <t>A27</t>
  </si>
  <si>
    <t>A28</t>
  </si>
  <si>
    <t>A29</t>
  </si>
  <si>
    <t>A30</t>
  </si>
  <si>
    <t>C203</t>
  </si>
  <si>
    <t>C204</t>
  </si>
  <si>
    <t>C205</t>
  </si>
  <si>
    <t>C206</t>
  </si>
  <si>
    <t>C207</t>
  </si>
  <si>
    <t>C208</t>
  </si>
  <si>
    <t>C209</t>
  </si>
  <si>
    <t>C210</t>
  </si>
  <si>
    <t>C211</t>
  </si>
  <si>
    <t>C212</t>
  </si>
  <si>
    <t>C213</t>
  </si>
  <si>
    <t>C214</t>
  </si>
  <si>
    <t>C215</t>
  </si>
  <si>
    <t>C216</t>
  </si>
  <si>
    <t>C217</t>
  </si>
  <si>
    <t>C218</t>
  </si>
  <si>
    <t>C219</t>
  </si>
  <si>
    <t>C220</t>
  </si>
  <si>
    <t>C221</t>
  </si>
  <si>
    <t>C222</t>
  </si>
  <si>
    <t>C223</t>
  </si>
  <si>
    <t>C224</t>
  </si>
  <si>
    <t>C225</t>
  </si>
  <si>
    <t>C226</t>
  </si>
  <si>
    <t>C227</t>
  </si>
  <si>
    <t>C228</t>
  </si>
  <si>
    <t>C229</t>
  </si>
  <si>
    <t>C231</t>
  </si>
  <si>
    <t>C232</t>
  </si>
  <si>
    <t>C233</t>
  </si>
  <si>
    <t>C234</t>
  </si>
  <si>
    <t>C235</t>
  </si>
  <si>
    <t>C236</t>
  </si>
  <si>
    <t>C237</t>
  </si>
  <si>
    <t>C238</t>
  </si>
  <si>
    <t>C239</t>
  </si>
  <si>
    <t>C240</t>
  </si>
  <si>
    <t>C241</t>
  </si>
  <si>
    <t>C242</t>
  </si>
  <si>
    <t>C243</t>
  </si>
  <si>
    <t>C244</t>
  </si>
  <si>
    <t>A31</t>
  </si>
  <si>
    <t>A32</t>
  </si>
  <si>
    <t>A33</t>
  </si>
  <si>
    <t>A34</t>
  </si>
  <si>
    <t>A35</t>
  </si>
  <si>
    <t>C245</t>
  </si>
  <si>
    <t>C246</t>
  </si>
  <si>
    <t>C247</t>
  </si>
  <si>
    <t>3¢ - Washington - green</t>
  </si>
  <si>
    <t>$4 - Queen Isabella and Columbus</t>
  </si>
  <si>
    <t>3¢ - Lincoln</t>
  </si>
  <si>
    <t>4¢ -  yellow brown</t>
  </si>
  <si>
    <t>7¢ - black</t>
  </si>
  <si>
    <t>8¢ - Olive bistre</t>
  </si>
  <si>
    <t>Cert</t>
  </si>
  <si>
    <t>PP2</t>
  </si>
  <si>
    <t>PP3</t>
  </si>
  <si>
    <t>PP4</t>
  </si>
  <si>
    <t>PP5</t>
  </si>
  <si>
    <t>PP6</t>
  </si>
  <si>
    <t>PP7</t>
  </si>
  <si>
    <t>PP8</t>
  </si>
  <si>
    <t>PP9</t>
  </si>
  <si>
    <t>PP10</t>
  </si>
  <si>
    <t>PP11</t>
  </si>
  <si>
    <t>PP12</t>
  </si>
  <si>
    <t>PP1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</si>
  <si>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</si>
  <si>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</si>
  <si>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</si>
  <si>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</si>
  <si>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</si>
  <si>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</si>
  <si>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</si>
  <si>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</si>
  <si>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</si>
  <si>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</si>
  <si>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</si>
  <si>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Q12</t>
  </si>
  <si>
    <t>2¢ - Parcel Post</t>
  </si>
  <si>
    <t>3¢ - Parcel Post</t>
  </si>
  <si>
    <t>4¢ - Parcel Post</t>
  </si>
  <si>
    <t>5¢ - Parcel Post</t>
  </si>
  <si>
    <t>15¢ - Parcel Post</t>
  </si>
  <si>
    <t>20¢ - Parcel Post</t>
  </si>
  <si>
    <t>25¢ - Parcel Post</t>
  </si>
  <si>
    <t>50¢ - Parcel Post</t>
  </si>
  <si>
    <t>$1 - Parcel Post</t>
  </si>
  <si>
    <t>10¢ - Parcel Post</t>
  </si>
  <si>
    <t>A13</t>
  </si>
  <si>
    <t>A14</t>
  </si>
  <si>
    <t>A15</t>
  </si>
  <si>
    <t>65¢ - Graf Zeppelin</t>
  </si>
  <si>
    <t>$2.60 Graf Zeppelin</t>
  </si>
  <si>
    <t>$1.30 Graf Zeppelin</t>
  </si>
  <si>
    <t>SD6</t>
  </si>
  <si>
    <t>SD7</t>
  </si>
  <si>
    <t>SD8</t>
  </si>
  <si>
    <t>E15</t>
  </si>
  <si>
    <t>10¢ - Grey Violet</t>
  </si>
  <si>
    <t>13¢ - Blue</t>
  </si>
  <si>
    <t>E17</t>
  </si>
  <si>
    <t>E16</t>
  </si>
  <si>
    <t>15¢ - Orange</t>
  </si>
  <si>
    <t>AveCost</t>
  </si>
  <si>
    <t>Ave CV</t>
  </si>
  <si>
    <t>% of Total</t>
  </si>
  <si>
    <t>Total of all 535 stamps</t>
  </si>
  <si>
    <t>Total of all Sellers</t>
  </si>
  <si>
    <t>Local Stamp Dealer</t>
  </si>
  <si>
    <t>Summary of the most expensive 20 stamps</t>
  </si>
  <si>
    <t>Summary of the least expensive 515 stamps</t>
  </si>
  <si>
    <t>Total Stamp Designs</t>
  </si>
  <si>
    <t>"Starter" Collection</t>
  </si>
  <si>
    <t>SAN Live Auction</t>
  </si>
  <si>
    <t>On Line Dealer</t>
  </si>
  <si>
    <t>Sellers</t>
  </si>
  <si>
    <t xml:space="preserve">2¢ - Washington, Type I - carmine </t>
  </si>
  <si>
    <t>1937 Commemoratives, Territorial, and SS</t>
  </si>
  <si>
    <t>1937 Society of Philatelic Americans SS</t>
  </si>
  <si>
    <t>1934 National Stamp Exhibition SS</t>
  </si>
  <si>
    <t>1926 International Philatelic Exhibition SS</t>
  </si>
  <si>
    <t>1947 Centenary International Philatelic Exhibition 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</si>
</sst>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_-;\-* #,##0_-;_-* &quot;-&quot;??_-;_-@_-"/>
    <numFmt numFmtId="167" formatCode="m/d/yyyy;@"/>
    <numFmt numFmtId="168" formatCode="0_);[Red]\(0\)"/>
    <numFmt numFmtId="169" formatCode="0.0%"/>
    <numFmt numFmtId="170" formatCode="_(* #,##0_);_(* \(#,##0\);_(* &quot;-&quot;??_);_(@_)"/>
  </numFmts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name val="Calibri"/>
      <family val="2"/>
      <scheme val="minor"/>
    </font>
    <font>
      <sz val="12"/>
      <color rgb="FF4F6228"/>
      <name val="Wide Latin"/>
    </font>
    <font>
      <sz val="12"/>
      <color theme="1"/>
      <name val="Wingdings"/>
      <family val="2"/>
    </font>
    <font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6" tint="-0.499984740745262"/>
      <name val="Wide Latin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6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72">
    <xf numFmtId="0" fontId="0" fillId="0" borderId="0" xfId="0"/>
    <xf numFmtId="0" fontId="2" fillId="0" borderId="0" xfId="1" applyNumberFormat="1" applyFont="1" applyFill="1" applyBorder="1" applyAlignment="1">
      <alignment horizontal="right"/>
    </xf>
    <xf numFmtId="0" fontId="1" fillId="0" borderId="0" xfId="4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4" applyNumberFormat="1" applyFont="1" applyFill="1" applyBorder="1" applyAlignment="1">
      <alignment horizontal="left"/>
    </xf>
    <xf numFmtId="170" fontId="1" fillId="0" borderId="0" xfId="4" applyNumberFormat="1" applyFont="1" applyFill="1" applyBorder="1"/>
    <xf numFmtId="0" fontId="5" fillId="0" borderId="0" xfId="9" applyFont="1" applyFill="1" applyBorder="1"/>
    <xf numFmtId="0" fontId="7" fillId="0" borderId="0" xfId="0" applyFont="1" applyAlignment="1">
      <alignment horizontal="center"/>
    </xf>
    <xf numFmtId="167" fontId="0" fillId="0" borderId="0" xfId="0" applyNumberFormat="1" applyAlignment="1">
      <alignment horizontal="right"/>
    </xf>
    <xf numFmtId="44" fontId="1" fillId="0" borderId="0" xfId="8" applyFont="1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4" fontId="9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left"/>
    </xf>
    <xf numFmtId="168" fontId="0" fillId="0" borderId="0" xfId="0" applyNumberFormat="1" applyAlignment="1">
      <alignment horizontal="center"/>
    </xf>
    <xf numFmtId="44" fontId="8" fillId="0" borderId="0" xfId="0" applyNumberFormat="1" applyFont="1" applyAlignment="1">
      <alignment horizontal="center"/>
    </xf>
    <xf numFmtId="164" fontId="1" fillId="0" borderId="0" xfId="2" applyFont="1" applyFill="1" applyBorder="1"/>
    <xf numFmtId="168" fontId="0" fillId="0" borderId="0" xfId="0" applyNumberFormat="1" applyAlignment="1">
      <alignment horizontal="left"/>
    </xf>
    <xf numFmtId="0" fontId="5" fillId="0" borderId="0" xfId="4" applyNumberFormat="1" applyFont="1" applyFill="1" applyBorder="1" applyAlignment="1">
      <alignment horizontal="center"/>
    </xf>
    <xf numFmtId="14" fontId="3" fillId="0" borderId="0" xfId="0" applyNumberFormat="1" applyFont="1"/>
    <xf numFmtId="0" fontId="12" fillId="0" borderId="0" xfId="0" applyFont="1" applyAlignment="1">
      <alignment horizontal="center"/>
    </xf>
    <xf numFmtId="169" fontId="1" fillId="0" borderId="0" xfId="3" applyNumberFormat="1" applyFont="1" applyFill="1" applyBorder="1" applyAlignment="1">
      <alignment horizontal="center"/>
    </xf>
    <xf numFmtId="164" fontId="1" fillId="0" borderId="0" xfId="2" applyFont="1" applyFill="1" applyBorder="1" applyAlignment="1">
      <alignment horizontal="center"/>
    </xf>
    <xf numFmtId="166" fontId="1" fillId="0" borderId="0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7" fontId="0" fillId="0" borderId="0" xfId="0" applyNumberFormat="1"/>
    <xf numFmtId="44" fontId="1" fillId="0" borderId="0" xfId="5" applyFont="1" applyFill="1"/>
    <xf numFmtId="0" fontId="1" fillId="0" borderId="0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66" fontId="1" fillId="0" borderId="0" xfId="1" applyNumberFormat="1" applyFont="1" applyFill="1" applyBorder="1"/>
    <xf numFmtId="0" fontId="1" fillId="0" borderId="0" xfId="6" applyNumberFormat="1" applyFont="1" applyFill="1" applyBorder="1" applyAlignment="1">
      <alignment horizontal="center" vertical="center"/>
    </xf>
    <xf numFmtId="0" fontId="0" fillId="0" borderId="0" xfId="6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/>
    </xf>
    <xf numFmtId="167" fontId="8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64" fontId="0" fillId="0" borderId="0" xfId="2" applyFont="1" applyFill="1" applyBorder="1" applyAlignment="1">
      <alignment horizontal="center"/>
    </xf>
    <xf numFmtId="166" fontId="0" fillId="0" borderId="0" xfId="1" applyNumberFormat="1" applyFont="1" applyFill="1" applyBorder="1" applyAlignment="1">
      <alignment horizontal="center"/>
    </xf>
    <xf numFmtId="0" fontId="0" fillId="0" borderId="0" xfId="1" applyNumberFormat="1" applyFont="1" applyFill="1" applyBorder="1" applyAlignment="1">
      <alignment horizontal="center" vertical="center"/>
    </xf>
    <xf numFmtId="164" fontId="0" fillId="0" borderId="0" xfId="2" applyFont="1" applyFill="1" applyBorder="1" applyAlignment="1">
      <alignment horizontal="right"/>
    </xf>
    <xf numFmtId="169" fontId="13" fillId="0" borderId="0" xfId="3" applyNumberFormat="1" applyFont="1" applyFill="1" applyBorder="1" applyAlignment="1">
      <alignment horizontal="center"/>
    </xf>
    <xf numFmtId="164" fontId="13" fillId="0" borderId="0" xfId="2" applyFont="1" applyFill="1" applyBorder="1" applyAlignment="1">
      <alignment horizontal="center"/>
    </xf>
    <xf numFmtId="166" fontId="13" fillId="0" borderId="0" xfId="1" applyNumberFormat="1" applyFont="1" applyFill="1" applyBorder="1" applyAlignment="1">
      <alignment horizontal="center"/>
    </xf>
    <xf numFmtId="166" fontId="13" fillId="0" borderId="0" xfId="1" applyNumberFormat="1" applyFont="1" applyFill="1" applyBorder="1"/>
    <xf numFmtId="164" fontId="13" fillId="0" borderId="0" xfId="2" applyFont="1" applyFill="1" applyBorder="1"/>
    <xf numFmtId="164" fontId="13" fillId="0" borderId="0" xfId="2" applyFont="1" applyFill="1" applyBorder="1" applyAlignment="1">
      <alignment horizontal="center" wrapText="1"/>
    </xf>
    <xf numFmtId="166" fontId="13" fillId="0" borderId="0" xfId="1" applyNumberFormat="1" applyFont="1" applyFill="1" applyBorder="1" applyAlignment="1">
      <alignment horizontal="center" wrapText="1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left" wrapText="1"/>
    </xf>
    <xf numFmtId="168" fontId="13" fillId="0" borderId="0" xfId="0" applyNumberFormat="1" applyFont="1" applyAlignment="1">
      <alignment horizontal="center"/>
    </xf>
    <xf numFmtId="0" fontId="13" fillId="0" borderId="0" xfId="4" applyNumberFormat="1" applyFont="1" applyFill="1" applyBorder="1" applyAlignment="1">
      <alignment horizontal="center"/>
    </xf>
    <xf numFmtId="0" fontId="15" fillId="0" borderId="0" xfId="4" applyNumberFormat="1" applyFont="1" applyFill="1" applyBorder="1" applyAlignment="1">
      <alignment horizontal="center"/>
    </xf>
    <xf numFmtId="0" fontId="13" fillId="0" borderId="0" xfId="0" applyFont="1" applyAlignment="1">
      <alignment horizontal="center" wrapText="1"/>
    </xf>
    <xf numFmtId="167" fontId="13" fillId="0" borderId="0" xfId="0" applyNumberFormat="1" applyFont="1" applyAlignment="1">
      <alignment horizontal="center" wrapText="1"/>
    </xf>
    <xf numFmtId="43" fontId="13" fillId="0" borderId="0" xfId="4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164" fontId="8" fillId="0" borderId="0" xfId="2" applyFont="1" applyFill="1" applyBorder="1"/>
    <xf numFmtId="164" fontId="0" fillId="0" borderId="0" xfId="2" applyFont="1" applyFill="1" applyBorder="1"/>
    <xf numFmtId="0" fontId="14" fillId="0" borderId="0" xfId="0" applyFont="1" applyAlignment="1">
      <alignment horizontal="center"/>
    </xf>
    <xf numFmtId="0" fontId="5" fillId="0" borderId="0" xfId="9" applyFont="1" applyFill="1" applyBorder="1" applyAlignment="1">
      <alignment horizontal="right"/>
    </xf>
    <xf numFmtId="14" fontId="0" fillId="0" borderId="0" xfId="0" applyNumberFormat="1" applyAlignment="1">
      <alignment horizontal="right"/>
    </xf>
    <xf numFmtId="0" fontId="13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164" fontId="17" fillId="0" borderId="0" xfId="2" applyFont="1" applyFill="1" applyBorder="1" applyAlignment="1">
      <alignment horizontal="center" wrapText="1"/>
    </xf>
    <xf numFmtId="166" fontId="17" fillId="0" borderId="0" xfId="1" applyNumberFormat="1" applyFont="1" applyFill="1" applyBorder="1" applyAlignment="1">
      <alignment horizontal="center" wrapText="1"/>
    </xf>
    <xf numFmtId="167" fontId="17" fillId="0" borderId="0" xfId="0" applyNumberFormat="1" applyFont="1" applyAlignment="1">
      <alignment horizontal="right"/>
    </xf>
    <xf numFmtId="0" fontId="17" fillId="0" borderId="0" xfId="0" applyFont="1" applyAlignment="1">
      <alignment horizontal="right"/>
    </xf>
    <xf numFmtId="0" fontId="18" fillId="0" borderId="0" xfId="4" applyNumberFormat="1" applyFont="1" applyFill="1" applyBorder="1" applyAlignment="1">
      <alignment horizontal="center"/>
    </xf>
    <xf numFmtId="0" fontId="3" fillId="0" borderId="0" xfId="4" applyNumberFormat="1" applyFont="1" applyFill="1" applyBorder="1" applyAlignment="1">
      <alignment horizontal="center"/>
    </xf>
    <xf numFmtId="43" fontId="1" fillId="0" borderId="0" xfId="1" applyNumberFormat="1" applyFont="1" applyFill="1" applyBorder="1"/>
    <xf numFmtId="0" fontId="19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3" fillId="0" borderId="0" xfId="0" applyFont="1"/>
  </cellXfs>
  <cellStyles count="365">
    <cellStyle name="Comma" xfId="1" builtinId="3"/>
    <cellStyle name="Comma 2" xfId="4" xr:uid="{00000000-0005-0000-0000-000001000000}"/>
    <cellStyle name="Comma 2 2" xfId="10" xr:uid="{00000000-0005-0000-0000-000002000000}"/>
    <cellStyle name="Comma 2 3" xfId="11" xr:uid="{00000000-0005-0000-0000-000003000000}"/>
    <cellStyle name="Comma 2 4" xfId="12" xr:uid="{00000000-0005-0000-0000-000004000000}"/>
    <cellStyle name="Comma 2 5" xfId="13" xr:uid="{00000000-0005-0000-0000-000005000000}"/>
    <cellStyle name="Comma 3" xfId="14" xr:uid="{00000000-0005-0000-0000-000006000000}"/>
    <cellStyle name="Comma 4" xfId="15" xr:uid="{00000000-0005-0000-0000-000007000000}"/>
    <cellStyle name="Comma 5" xfId="16" xr:uid="{00000000-0005-0000-0000-000008000000}"/>
    <cellStyle name="Comma 6" xfId="6" xr:uid="{00000000-0005-0000-0000-000009000000}"/>
    <cellStyle name="Comma 7" xfId="17" xr:uid="{00000000-0005-0000-0000-00000A000000}"/>
    <cellStyle name="Currency" xfId="2" builtinId="4"/>
    <cellStyle name="Currency 2" xfId="5" xr:uid="{00000000-0005-0000-0000-00000C000000}"/>
    <cellStyle name="Currency 2 2" xfId="18" xr:uid="{00000000-0005-0000-0000-00000D000000}"/>
    <cellStyle name="Currency 2 2 2" xfId="8" xr:uid="{00000000-0005-0000-0000-00000E000000}"/>
    <cellStyle name="Currency 2 3" xfId="19" xr:uid="{00000000-0005-0000-0000-00000F000000}"/>
    <cellStyle name="Currency 2 4" xfId="20" xr:uid="{00000000-0005-0000-0000-000010000000}"/>
    <cellStyle name="Currency 3" xfId="21" xr:uid="{00000000-0005-0000-0000-000011000000}"/>
    <cellStyle name="Currency 4" xfId="22" xr:uid="{00000000-0005-0000-0000-000012000000}"/>
    <cellStyle name="Currency 5" xfId="23" xr:uid="{00000000-0005-0000-0000-000013000000}"/>
    <cellStyle name="Currency 6" xfId="24" xr:uid="{00000000-0005-0000-0000-000014000000}"/>
    <cellStyle name="Currency 7" xfId="25" xr:uid="{00000000-0005-0000-0000-000015000000}"/>
    <cellStyle name="Currency 8" xfId="26" xr:uid="{00000000-0005-0000-0000-000016000000}"/>
    <cellStyle name="Currency 9" xfId="27" xr:uid="{00000000-0005-0000-0000-000017000000}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4" builtinId="9" hidden="1"/>
    <cellStyle name="Followed Hyperlink" xfId="145" builtinId="9" hidden="1"/>
    <cellStyle name="Followed Hyperlink" xfId="146" builtinId="9" hidden="1"/>
    <cellStyle name="Followed Hyperlink" xfId="147" builtinId="9" hidden="1"/>
    <cellStyle name="Followed Hyperlink" xfId="148" builtinId="9" hidden="1"/>
    <cellStyle name="Followed Hyperlink" xfId="149" builtinId="9" hidden="1"/>
    <cellStyle name="Followed Hyperlink" xfId="150" builtinId="9" hidden="1"/>
    <cellStyle name="Followed Hyperlink" xfId="151" builtinId="9" hidden="1"/>
    <cellStyle name="Followed Hyperlink" xfId="152" builtinId="9" hidden="1"/>
    <cellStyle name="Followed Hyperlink" xfId="153" builtinId="9" hidden="1"/>
    <cellStyle name="Followed Hyperlink" xfId="154" builtinId="9" hidden="1"/>
    <cellStyle name="Followed Hyperlink" xfId="155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2" builtinId="9" hidden="1"/>
    <cellStyle name="Followed Hyperlink" xfId="193" builtinId="9" hidden="1"/>
    <cellStyle name="Followed Hyperlink" xfId="194" builtinId="9" hidden="1"/>
    <cellStyle name="Followed Hyperlink" xfId="195" builtinId="9" hidden="1"/>
    <cellStyle name="Followed Hyperlink" xfId="196" builtinId="9" hidden="1"/>
    <cellStyle name="Followed Hyperlink" xfId="197" builtinId="9" hidden="1"/>
    <cellStyle name="Followed Hyperlink" xfId="198" builtinId="9" hidden="1"/>
    <cellStyle name="Followed Hyperlink" xfId="199" builtinId="9" hidden="1"/>
    <cellStyle name="Followed Hyperlink" xfId="200" builtinId="9" hidden="1"/>
    <cellStyle name="Followed Hyperlink" xfId="201" builtinId="9" hidden="1"/>
    <cellStyle name="Followed Hyperlink" xfId="202" builtinId="9" hidden="1"/>
    <cellStyle name="Followed Hyperlink" xfId="203" builtinId="9" hidden="1"/>
    <cellStyle name="Followed Hyperlink" xfId="204" builtinId="9" hidden="1"/>
    <cellStyle name="Followed Hyperlink" xfId="205" builtinId="9" hidden="1"/>
    <cellStyle name="Followed Hyperlink" xfId="206" builtinId="9" hidden="1"/>
    <cellStyle name="Followed Hyperlink" xfId="207" builtinId="9" hidden="1"/>
    <cellStyle name="Followed Hyperlink" xfId="208" builtinId="9" hidden="1"/>
    <cellStyle name="Followed Hyperlink" xfId="209" builtinId="9" hidden="1"/>
    <cellStyle name="Followed Hyperlink" xfId="210" builtinId="9" hidden="1"/>
    <cellStyle name="Followed Hyperlink" xfId="211" builtinId="9" hidden="1"/>
    <cellStyle name="Followed Hyperlink" xfId="212" builtinId="9" hidden="1"/>
    <cellStyle name="Followed Hyperlink" xfId="213" builtinId="9" hidden="1"/>
    <cellStyle name="Followed Hyperlink" xfId="214" builtinId="9" hidden="1"/>
    <cellStyle name="Followed Hyperlink" xfId="215" builtinId="9" hidden="1"/>
    <cellStyle name="Followed Hyperlink" xfId="216" builtinId="9" hidden="1"/>
    <cellStyle name="Followed Hyperlink" xfId="217" builtinId="9" hidden="1"/>
    <cellStyle name="Followed Hyperlink" xfId="218" builtinId="9" hidden="1"/>
    <cellStyle name="Followed Hyperlink" xfId="219" builtinId="9" hidden="1"/>
    <cellStyle name="Followed Hyperlink" xfId="220" builtinId="9" hidden="1"/>
    <cellStyle name="Followed Hyperlink" xfId="221" builtinId="9" hidden="1"/>
    <cellStyle name="Followed Hyperlink" xfId="222" builtinId="9" hidden="1"/>
    <cellStyle name="Followed Hyperlink" xfId="223" builtinId="9" hidden="1"/>
    <cellStyle name="Followed Hyperlink" xfId="224" builtinId="9" hidden="1"/>
    <cellStyle name="Followed Hyperlink" xfId="225" builtinId="9" hidden="1"/>
    <cellStyle name="Followed Hyperlink" xfId="226" builtinId="9" hidden="1"/>
    <cellStyle name="Followed Hyperlink" xfId="227" builtinId="9" hidden="1"/>
    <cellStyle name="Followed Hyperlink" xfId="228" builtinId="9" hidden="1"/>
    <cellStyle name="Followed Hyperlink" xfId="229" builtinId="9" hidden="1"/>
    <cellStyle name="Followed Hyperlink" xfId="230" builtinId="9" hidden="1"/>
    <cellStyle name="Followed Hyperlink" xfId="231" builtinId="9" hidden="1"/>
    <cellStyle name="Followed Hyperlink" xfId="232" builtinId="9" hidden="1"/>
    <cellStyle name="Followed Hyperlink" xfId="233" builtinId="9" hidden="1"/>
    <cellStyle name="Followed Hyperlink" xfId="234" builtinId="9" hidden="1"/>
    <cellStyle name="Followed Hyperlink" xfId="235" builtinId="9" hidden="1"/>
    <cellStyle name="Followed Hyperlink" xfId="236" builtinId="9" hidden="1"/>
    <cellStyle name="Followed Hyperlink" xfId="237" builtinId="9" hidden="1"/>
    <cellStyle name="Followed Hyperlink" xfId="238" builtinId="9" hidden="1"/>
    <cellStyle name="Followed Hyperlink" xfId="239" builtinId="9" hidden="1"/>
    <cellStyle name="Followed Hyperlink" xfId="240" builtinId="9" hidden="1"/>
    <cellStyle name="Followed Hyperlink" xfId="241" builtinId="9" hidden="1"/>
    <cellStyle name="Followed Hyperlink" xfId="242" builtinId="9" hidden="1"/>
    <cellStyle name="Followed Hyperlink" xfId="243" builtinId="9" hidden="1"/>
    <cellStyle name="Followed Hyperlink" xfId="244" builtinId="9" hidden="1"/>
    <cellStyle name="Followed Hyperlink" xfId="245" builtinId="9" hidden="1"/>
    <cellStyle name="Followed Hyperlink" xfId="246" builtinId="9" hidden="1"/>
    <cellStyle name="Followed Hyperlink" xfId="247" builtinId="9" hidden="1"/>
    <cellStyle name="Followed Hyperlink" xfId="248" builtinId="9" hidden="1"/>
    <cellStyle name="Followed Hyperlink" xfId="249" builtinId="9" hidden="1"/>
    <cellStyle name="Followed Hyperlink" xfId="250" builtinId="9" hidden="1"/>
    <cellStyle name="Followed Hyperlink" xfId="251" builtinId="9" hidden="1"/>
    <cellStyle name="Followed Hyperlink" xfId="252" builtinId="9" hidden="1"/>
    <cellStyle name="Followed Hyperlink" xfId="253" builtinId="9" hidden="1"/>
    <cellStyle name="Followed Hyperlink" xfId="254" builtinId="9" hidden="1"/>
    <cellStyle name="Followed Hyperlink" xfId="255" builtinId="9" hidden="1"/>
    <cellStyle name="Followed Hyperlink" xfId="256" builtinId="9" hidden="1"/>
    <cellStyle name="Followed Hyperlink" xfId="257" builtinId="9" hidden="1"/>
    <cellStyle name="Followed Hyperlink" xfId="258" builtinId="9" hidden="1"/>
    <cellStyle name="Followed Hyperlink" xfId="259" builtinId="9" hidden="1"/>
    <cellStyle name="Followed Hyperlink" xfId="260" builtinId="9" hidden="1"/>
    <cellStyle name="Followed Hyperlink" xfId="261" builtinId="9" hidden="1"/>
    <cellStyle name="Followed Hyperlink" xfId="262" builtinId="9" hidden="1"/>
    <cellStyle name="Followed Hyperlink" xfId="263" builtinId="9" hidden="1"/>
    <cellStyle name="Followed Hyperlink" xfId="264" builtinId="9" hidden="1"/>
    <cellStyle name="Followed Hyperlink" xfId="265" builtinId="9" hidden="1"/>
    <cellStyle name="Followed Hyperlink" xfId="266" builtinId="9" hidden="1"/>
    <cellStyle name="Followed Hyperlink" xfId="267" builtinId="9" hidden="1"/>
    <cellStyle name="Followed Hyperlink" xfId="268" builtinId="9" hidden="1"/>
    <cellStyle name="Followed Hyperlink" xfId="269" builtinId="9" hidden="1"/>
    <cellStyle name="Followed Hyperlink" xfId="270" builtinId="9" hidden="1"/>
    <cellStyle name="Followed Hyperlink" xfId="271" builtinId="9" hidden="1"/>
    <cellStyle name="Followed Hyperlink" xfId="272" builtinId="9" hidden="1"/>
    <cellStyle name="Followed Hyperlink" xfId="273" builtinId="9" hidden="1"/>
    <cellStyle name="Followed Hyperlink" xfId="274" builtinId="9" hidden="1"/>
    <cellStyle name="Followed Hyperlink" xfId="275" builtinId="9" hidden="1"/>
    <cellStyle name="Followed Hyperlink" xfId="276" builtinId="9" hidden="1"/>
    <cellStyle name="Followed Hyperlink" xfId="277" builtinId="9" hidden="1"/>
    <cellStyle name="Followed Hyperlink" xfId="278" builtinId="9" hidden="1"/>
    <cellStyle name="Followed Hyperlink" xfId="279" builtinId="9" hidden="1"/>
    <cellStyle name="Followed Hyperlink" xfId="280" builtinId="9" hidden="1"/>
    <cellStyle name="Followed Hyperlink" xfId="281" builtinId="9" hidden="1"/>
    <cellStyle name="Followed Hyperlink" xfId="282" builtinId="9" hidden="1"/>
    <cellStyle name="Followed Hyperlink" xfId="283" builtinId="9" hidden="1"/>
    <cellStyle name="Followed Hyperlink" xfId="284" builtinId="9" hidden="1"/>
    <cellStyle name="Followed Hyperlink" xfId="285" builtinId="9" hidden="1"/>
    <cellStyle name="Followed Hyperlink" xfId="286" builtinId="9" hidden="1"/>
    <cellStyle name="Followed Hyperlink" xfId="287" builtinId="9" hidden="1"/>
    <cellStyle name="Followed Hyperlink" xfId="288" builtinId="9" hidden="1"/>
    <cellStyle name="Followed Hyperlink" xfId="289" builtinId="9" hidden="1"/>
    <cellStyle name="Followed Hyperlink" xfId="290" builtinId="9" hidden="1"/>
    <cellStyle name="Followed Hyperlink" xfId="291" builtinId="9" hidden="1"/>
    <cellStyle name="Followed Hyperlink" xfId="292" builtinId="9" hidden="1"/>
    <cellStyle name="Followed Hyperlink" xfId="293" builtinId="9" hidden="1"/>
    <cellStyle name="Followed Hyperlink" xfId="294" builtinId="9" hidden="1"/>
    <cellStyle name="Followed Hyperlink" xfId="295" builtinId="9" hidden="1"/>
    <cellStyle name="Followed Hyperlink" xfId="296" builtinId="9" hidden="1"/>
    <cellStyle name="Followed Hyperlink" xfId="297" builtinId="9" hidden="1"/>
    <cellStyle name="Followed Hyperlink" xfId="298" builtinId="9" hidden="1"/>
    <cellStyle name="Followed Hyperlink" xfId="299" builtinId="9" hidden="1"/>
    <cellStyle name="Followed Hyperlink" xfId="300" builtinId="9" hidden="1"/>
    <cellStyle name="Followed Hyperlink" xfId="301" builtinId="9" hidden="1"/>
    <cellStyle name="Followed Hyperlink" xfId="302" builtinId="9" hidden="1"/>
    <cellStyle name="Followed Hyperlink" xfId="303" builtinId="9" hidden="1"/>
    <cellStyle name="Followed Hyperlink" xfId="304" builtinId="9" hidden="1"/>
    <cellStyle name="Followed Hyperlink" xfId="305" builtinId="9" hidden="1"/>
    <cellStyle name="Followed Hyperlink" xfId="306" builtinId="9" hidden="1"/>
    <cellStyle name="Followed Hyperlink" xfId="307" builtinId="9" hidden="1"/>
    <cellStyle name="Followed Hyperlink" xfId="308" builtinId="9" hidden="1"/>
    <cellStyle name="Followed Hyperlink" xfId="309" builtinId="9" hidden="1"/>
    <cellStyle name="Followed Hyperlink" xfId="310" builtinId="9" hidden="1"/>
    <cellStyle name="Followed Hyperlink" xfId="311" builtinId="9" hidden="1"/>
    <cellStyle name="Followed Hyperlink" xfId="312" builtinId="9" hidden="1"/>
    <cellStyle name="Followed Hyperlink" xfId="313" builtinId="9" hidden="1"/>
    <cellStyle name="Followed Hyperlink" xfId="314" builtinId="9" hidden="1"/>
    <cellStyle name="Followed Hyperlink" xfId="315" builtinId="9" hidden="1"/>
    <cellStyle name="Followed Hyperlink" xfId="316" builtinId="9" hidden="1"/>
    <cellStyle name="Followed Hyperlink" xfId="317" builtinId="9" hidden="1"/>
    <cellStyle name="Followed Hyperlink" xfId="318" builtinId="9" hidden="1"/>
    <cellStyle name="Followed Hyperlink" xfId="319" builtinId="9" hidden="1"/>
    <cellStyle name="Followed Hyperlink" xfId="320" builtinId="9" hidden="1"/>
    <cellStyle name="Followed Hyperlink" xfId="321" builtinId="9" hidden="1"/>
    <cellStyle name="Followed Hyperlink" xfId="322" builtinId="9" hidden="1"/>
    <cellStyle name="Followed Hyperlink" xfId="323" builtinId="9" hidden="1"/>
    <cellStyle name="Followed Hyperlink" xfId="324" builtinId="9" hidden="1"/>
    <cellStyle name="Followed Hyperlink" xfId="325" builtinId="9" hidden="1"/>
    <cellStyle name="Followed Hyperlink" xfId="326" builtinId="9" hidden="1"/>
    <cellStyle name="Followed Hyperlink" xfId="327" builtinId="9" hidden="1"/>
    <cellStyle name="Followed Hyperlink" xfId="328" builtinId="9" hidden="1"/>
    <cellStyle name="Followed Hyperlink" xfId="329" builtinId="9" hidden="1"/>
    <cellStyle name="Followed Hyperlink" xfId="330" builtinId="9" hidden="1"/>
    <cellStyle name="Followed Hyperlink" xfId="331" builtinId="9" hidden="1"/>
    <cellStyle name="Followed Hyperlink" xfId="332" builtinId="9" hidden="1"/>
    <cellStyle name="Followed Hyperlink" xfId="333" builtinId="9" hidden="1"/>
    <cellStyle name="Followed Hyperlink" xfId="334" builtinId="9" hidden="1"/>
    <cellStyle name="Followed Hyperlink" xfId="335" builtinId="9" hidden="1"/>
    <cellStyle name="Followed Hyperlink" xfId="336" builtinId="9" hidden="1"/>
    <cellStyle name="Followed Hyperlink" xfId="337" builtinId="9" hidden="1"/>
    <cellStyle name="Followed Hyperlink" xfId="338" builtinId="9" hidden="1"/>
    <cellStyle name="Followed Hyperlink" xfId="339" builtinId="9" hidden="1"/>
    <cellStyle name="Followed Hyperlink" xfId="340" builtinId="9" hidden="1"/>
    <cellStyle name="Followed Hyperlink" xfId="341" builtinId="9" hidden="1"/>
    <cellStyle name="Followed Hyperlink" xfId="342" builtinId="9" hidden="1"/>
    <cellStyle name="Followed Hyperlink" xfId="343" builtinId="9" hidden="1"/>
    <cellStyle name="Followed Hyperlink" xfId="344" builtinId="9" hidden="1"/>
    <cellStyle name="Followed Hyperlink" xfId="345" builtinId="9" hidden="1"/>
    <cellStyle name="Followed Hyperlink" xfId="346" builtinId="9" hidden="1"/>
    <cellStyle name="Followed Hyperlink" xfId="347" builtinId="9" hidden="1"/>
    <cellStyle name="Followed Hyperlink" xfId="348" builtinId="9" hidden="1"/>
    <cellStyle name="Followed Hyperlink" xfId="349" builtinId="9" hidden="1"/>
    <cellStyle name="Followed Hyperlink" xfId="350" builtinId="9" hidden="1"/>
    <cellStyle name="Followed Hyperlink" xfId="351" builtinId="9" hidden="1"/>
    <cellStyle name="Followed Hyperlink" xfId="352" builtinId="9" hidden="1"/>
    <cellStyle name="Followed Hyperlink" xfId="353" builtinId="9" hidden="1"/>
    <cellStyle name="Followed Hyperlink" xfId="354" builtinId="9" hidden="1"/>
    <cellStyle name="Followed Hyperlink" xfId="355" builtinId="9" hidden="1"/>
    <cellStyle name="Followed Hyperlink" xfId="356" builtinId="9" hidden="1"/>
    <cellStyle name="Followed Hyperlink" xfId="357" builtinId="9" hidden="1"/>
    <cellStyle name="Followed Hyperlink" xfId="358" builtinId="9" hidden="1"/>
    <cellStyle name="Followed Hyperlink" xfId="359" builtinId="9" hidden="1"/>
    <cellStyle name="Followed Hyperlink" xfId="360" builtinId="9" hidden="1"/>
    <cellStyle name="Followed Hyperlink" xfId="361" builtinId="9" hidden="1"/>
    <cellStyle name="Followed Hyperlink" xfId="362" builtinId="9" hidden="1"/>
    <cellStyle name="Followed Hyperlink" xfId="363" builtinId="9" hidden="1"/>
    <cellStyle name="Followed Hyperlink" xfId="364" builtinId="9" hidden="1"/>
    <cellStyle name="Hyperlink" xfId="9" builtinId="8"/>
    <cellStyle name="Normal" xfId="0" builtinId="0"/>
    <cellStyle name="Percent" xfId="3" builtinId="5"/>
    <cellStyle name="Percent 2" xfId="7" xr:uid="{00000000-0005-0000-0000-00006C010000}"/>
  </cellStyles>
  <dxfs count="31"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B20FD/JBO%20-%20Stamp%20Collecting%20Master%20Workshee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shBoard"/>
      <sheetName val="Greatest 100 List"/>
      <sheetName val="JBO Want"/>
      <sheetName val="JBO Collection Goal"/>
      <sheetName val="JBO Owned"/>
      <sheetName val="US Stamps -Master Data Sheet"/>
      <sheetName val="SCORE"/>
      <sheetName val="Grading Chart"/>
    </sheetNames>
    <sheetDataSet>
      <sheetData sheetId="0" refreshError="1"/>
      <sheetData sheetId="1" refreshError="1"/>
      <sheetData sheetId="2">
        <row r="2">
          <cell r="B2">
            <v>1</v>
          </cell>
        </row>
        <row r="3">
          <cell r="B3" t="str">
            <v>1-Pen</v>
          </cell>
        </row>
        <row r="4">
          <cell r="B4">
            <v>2</v>
          </cell>
        </row>
        <row r="5">
          <cell r="B5" t="str">
            <v>2-Pen</v>
          </cell>
        </row>
        <row r="6">
          <cell r="B6">
            <v>3</v>
          </cell>
        </row>
        <row r="7">
          <cell r="B7">
            <v>4</v>
          </cell>
        </row>
        <row r="8">
          <cell r="B8">
            <v>5</v>
          </cell>
        </row>
        <row r="9">
          <cell r="B9" t="str">
            <v>5A</v>
          </cell>
        </row>
        <row r="10">
          <cell r="B10">
            <v>6</v>
          </cell>
        </row>
        <row r="11">
          <cell r="B11">
            <v>7</v>
          </cell>
        </row>
        <row r="12">
          <cell r="B12">
            <v>8</v>
          </cell>
        </row>
        <row r="13">
          <cell r="B13" t="str">
            <v>8A</v>
          </cell>
        </row>
        <row r="14">
          <cell r="B14">
            <v>9</v>
          </cell>
        </row>
        <row r="15">
          <cell r="B15">
            <v>10</v>
          </cell>
        </row>
        <row r="16">
          <cell r="B16" t="str">
            <v>10A</v>
          </cell>
        </row>
        <row r="17">
          <cell r="B17">
            <v>11</v>
          </cell>
        </row>
        <row r="18">
          <cell r="B18" t="str">
            <v>11A</v>
          </cell>
        </row>
        <row r="19">
          <cell r="B19">
            <v>12</v>
          </cell>
        </row>
        <row r="20">
          <cell r="B20">
            <v>13</v>
          </cell>
        </row>
        <row r="21">
          <cell r="B21">
            <v>14</v>
          </cell>
        </row>
        <row r="22">
          <cell r="B22">
            <v>15</v>
          </cell>
        </row>
        <row r="23">
          <cell r="B23">
            <v>16</v>
          </cell>
        </row>
        <row r="24">
          <cell r="B24">
            <v>17</v>
          </cell>
        </row>
        <row r="25">
          <cell r="B25" t="str">
            <v>231C</v>
          </cell>
        </row>
        <row r="26">
          <cell r="B26">
            <v>239</v>
          </cell>
        </row>
        <row r="27">
          <cell r="B27">
            <v>240</v>
          </cell>
        </row>
        <row r="28">
          <cell r="B28">
            <v>241</v>
          </cell>
        </row>
        <row r="29">
          <cell r="B29">
            <v>242</v>
          </cell>
        </row>
        <row r="30">
          <cell r="B30">
            <v>243</v>
          </cell>
        </row>
        <row r="31">
          <cell r="B31">
            <v>244</v>
          </cell>
        </row>
        <row r="32">
          <cell r="B32">
            <v>245</v>
          </cell>
        </row>
        <row r="33">
          <cell r="B33">
            <v>291</v>
          </cell>
        </row>
        <row r="34">
          <cell r="B34">
            <v>292</v>
          </cell>
        </row>
        <row r="35">
          <cell r="B35">
            <v>293</v>
          </cell>
        </row>
        <row r="36">
          <cell r="B36">
            <v>298</v>
          </cell>
        </row>
        <row r="37">
          <cell r="B37">
            <v>325</v>
          </cell>
        </row>
        <row r="38">
          <cell r="B38">
            <v>330</v>
          </cell>
        </row>
        <row r="39">
          <cell r="B39">
            <v>368</v>
          </cell>
        </row>
        <row r="40">
          <cell r="B40">
            <v>369</v>
          </cell>
        </row>
        <row r="41">
          <cell r="B41">
            <v>371</v>
          </cell>
        </row>
        <row r="42">
          <cell r="B42">
            <v>373</v>
          </cell>
        </row>
        <row r="43">
          <cell r="B43">
            <v>400</v>
          </cell>
        </row>
        <row r="44">
          <cell r="B44">
            <v>403</v>
          </cell>
        </row>
        <row r="45">
          <cell r="B45">
            <v>404</v>
          </cell>
        </row>
        <row r="46">
          <cell r="B46">
            <v>505</v>
          </cell>
        </row>
        <row r="47">
          <cell r="B47">
            <v>550</v>
          </cell>
        </row>
        <row r="48">
          <cell r="B48">
            <v>619</v>
          </cell>
        </row>
        <row r="49">
          <cell r="B49">
            <v>630</v>
          </cell>
        </row>
        <row r="50">
          <cell r="B50" t="str">
            <v>630V</v>
          </cell>
        </row>
        <row r="51">
          <cell r="B51">
            <v>659</v>
          </cell>
        </row>
        <row r="52">
          <cell r="B52">
            <v>661</v>
          </cell>
        </row>
        <row r="53">
          <cell r="B53">
            <v>662</v>
          </cell>
        </row>
        <row r="54">
          <cell r="B54">
            <v>663</v>
          </cell>
        </row>
        <row r="55">
          <cell r="B55">
            <v>664</v>
          </cell>
        </row>
        <row r="56">
          <cell r="B56">
            <v>665</v>
          </cell>
        </row>
        <row r="57">
          <cell r="B57">
            <v>666</v>
          </cell>
        </row>
        <row r="58">
          <cell r="B58">
            <v>667</v>
          </cell>
        </row>
        <row r="59">
          <cell r="B59">
            <v>668</v>
          </cell>
        </row>
        <row r="60">
          <cell r="B60">
            <v>669</v>
          </cell>
        </row>
        <row r="61">
          <cell r="B61">
            <v>670</v>
          </cell>
        </row>
        <row r="62">
          <cell r="B62">
            <v>671</v>
          </cell>
        </row>
        <row r="63">
          <cell r="B63">
            <v>672</v>
          </cell>
        </row>
        <row r="64">
          <cell r="B64">
            <v>673</v>
          </cell>
        </row>
        <row r="65">
          <cell r="B65">
            <v>674</v>
          </cell>
        </row>
        <row r="66">
          <cell r="B66">
            <v>675</v>
          </cell>
        </row>
        <row r="67">
          <cell r="B67">
            <v>676</v>
          </cell>
        </row>
        <row r="68">
          <cell r="B68">
            <v>677</v>
          </cell>
        </row>
        <row r="69">
          <cell r="B69">
            <v>678</v>
          </cell>
        </row>
        <row r="70">
          <cell r="B70">
            <v>679</v>
          </cell>
        </row>
        <row r="71">
          <cell r="B71">
            <v>731</v>
          </cell>
        </row>
        <row r="72">
          <cell r="B72">
            <v>750</v>
          </cell>
        </row>
        <row r="73">
          <cell r="B73">
            <v>751</v>
          </cell>
        </row>
        <row r="74">
          <cell r="B74">
            <v>766</v>
          </cell>
        </row>
        <row r="75">
          <cell r="B75" t="str">
            <v>766a</v>
          </cell>
        </row>
        <row r="76">
          <cell r="B76" t="str">
            <v>766 sheet</v>
          </cell>
        </row>
        <row r="77">
          <cell r="B77">
            <v>767</v>
          </cell>
        </row>
        <row r="78">
          <cell r="B78" t="str">
            <v>767a</v>
          </cell>
        </row>
        <row r="79">
          <cell r="B79" t="str">
            <v>767 sheet</v>
          </cell>
        </row>
        <row r="80">
          <cell r="B80">
            <v>768</v>
          </cell>
        </row>
        <row r="81">
          <cell r="B81" t="str">
            <v>768a</v>
          </cell>
        </row>
        <row r="82">
          <cell r="B82" t="str">
            <v>768 sheet</v>
          </cell>
        </row>
        <row r="83">
          <cell r="B83">
            <v>769</v>
          </cell>
        </row>
        <row r="84">
          <cell r="B84" t="str">
            <v>769a</v>
          </cell>
        </row>
        <row r="85">
          <cell r="B85" t="str">
            <v>769 sheet</v>
          </cell>
        </row>
        <row r="86">
          <cell r="B86">
            <v>770</v>
          </cell>
        </row>
        <row r="87">
          <cell r="B87" t="str">
            <v>770a</v>
          </cell>
        </row>
        <row r="88">
          <cell r="B88" t="str">
            <v>770 sheet</v>
          </cell>
        </row>
        <row r="89">
          <cell r="B89" t="str">
            <v>C1</v>
          </cell>
        </row>
        <row r="90">
          <cell r="B90" t="str">
            <v>C2</v>
          </cell>
        </row>
        <row r="91">
          <cell r="B91" t="str">
            <v>C3</v>
          </cell>
        </row>
        <row r="92">
          <cell r="B92" t="str">
            <v>C5</v>
          </cell>
        </row>
        <row r="93">
          <cell r="B93" t="str">
            <v>C8</v>
          </cell>
        </row>
        <row r="94">
          <cell r="B94" t="str">
            <v>C10</v>
          </cell>
        </row>
        <row r="95">
          <cell r="B95" t="str">
            <v>C13</v>
          </cell>
        </row>
        <row r="96">
          <cell r="B96" t="str">
            <v>C14</v>
          </cell>
        </row>
      </sheetData>
      <sheetData sheetId="3" refreshError="1"/>
      <sheetData sheetId="4" refreshError="1"/>
      <sheetData sheetId="5" refreshError="1"/>
      <sheetData sheetId="6">
        <row r="4">
          <cell r="C4" t="str">
            <v>Gem</v>
          </cell>
          <cell r="D4" t="str">
            <v>Superb</v>
          </cell>
          <cell r="E4" t="str">
            <v>XF-Superb</v>
          </cell>
          <cell r="F4" t="str">
            <v>Extremely Fine</v>
          </cell>
          <cell r="G4" t="str">
            <v>VF-XF</v>
          </cell>
          <cell r="H4" t="str">
            <v>Very Fine</v>
          </cell>
          <cell r="I4" t="str">
            <v>Fine-VF</v>
          </cell>
          <cell r="J4" t="str">
            <v>Fine</v>
          </cell>
          <cell r="K4" t="str">
            <v>Very Good</v>
          </cell>
          <cell r="L4" t="str">
            <v>Good</v>
          </cell>
        </row>
        <row r="5">
          <cell r="B5" t="str">
            <v>Faultless</v>
          </cell>
        </row>
        <row r="6">
          <cell r="B6" t="str">
            <v>Extreme Minor Fault</v>
          </cell>
        </row>
        <row r="7">
          <cell r="B7" t="str">
            <v>Very Minor Fault</v>
          </cell>
        </row>
        <row r="8">
          <cell r="B8" t="str">
            <v>Minor Fault</v>
          </cell>
        </row>
        <row r="9">
          <cell r="B9" t="str">
            <v>Fault</v>
          </cell>
        </row>
        <row r="10">
          <cell r="B10" t="str">
            <v>Major Fault</v>
          </cell>
        </row>
        <row r="11">
          <cell r="B11" t="str">
            <v>Severe Fault</v>
          </cell>
        </row>
        <row r="12">
          <cell r="B12" t="str">
            <v>Ungradable</v>
          </cell>
        </row>
        <row r="14">
          <cell r="B14" t="str">
            <v>Light</v>
          </cell>
        </row>
        <row r="15">
          <cell r="B15" t="str">
            <v>Neat/ Clean</v>
          </cell>
        </row>
        <row r="16">
          <cell r="B16" t="str">
            <v>Heavy</v>
          </cell>
        </row>
        <row r="17">
          <cell r="B17" t="str">
            <v>Very Heavy</v>
          </cell>
        </row>
        <row r="18">
          <cell r="B18" t="str">
            <v>Obliterated</v>
          </cell>
        </row>
        <row r="19">
          <cell r="B19" t="str">
            <v>Pen Cancel</v>
          </cell>
        </row>
        <row r="20">
          <cell r="B20" t="str">
            <v>Worse Color</v>
          </cell>
        </row>
        <row r="21">
          <cell r="B21" t="str">
            <v>Better Color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52"/>
  <sheetViews>
    <sheetView tabSelected="1" zoomScaleNormal="100" zoomScalePageLayoutView="75" workbookViewId="0">
      <pane ySplit="1" topLeftCell="A2" activePane="bottomLeft" state="frozen"/>
      <selection pane="bottomLeft" activeCell="E2" sqref="E2"/>
    </sheetView>
  </sheetViews>
  <sheetFormatPr baseColWidth="10" defaultRowHeight="16" x14ac:dyDescent="0.2"/>
  <cols>
    <col min="1" max="1" width="4.1640625" style="34" bestFit="1" customWidth="1"/>
    <col min="2" max="2" width="44.83203125" style="27" bestFit="1" customWidth="1"/>
    <col min="3" max="3" width="10" style="13" bestFit="1" customWidth="1"/>
    <col min="4" max="4" width="8.33203125" style="49" bestFit="1" customWidth="1"/>
    <col min="5" max="5" width="6.1640625" style="17" bestFit="1" customWidth="1"/>
    <col min="6" max="6" width="9.5" style="23" bestFit="1" customWidth="1"/>
    <col min="7" max="7" width="4.5" style="23" bestFit="1" customWidth="1"/>
    <col min="8" max="8" width="9.6640625" style="19" bestFit="1" customWidth="1"/>
    <col min="9" max="9" width="17.6640625" style="3" bestFit="1" customWidth="1"/>
    <col min="10" max="10" width="43.6640625" style="4" bestFit="1" customWidth="1"/>
    <col min="11" max="11" width="9.1640625" style="23" bestFit="1" customWidth="1"/>
    <col min="12" max="12" width="12" style="21" bestFit="1" customWidth="1"/>
    <col min="13" max="13" width="5.5" style="28" bestFit="1" customWidth="1"/>
    <col min="14" max="14" width="10.83203125" style="15" bestFit="1" customWidth="1"/>
    <col min="15" max="15" width="9.5" style="15" bestFit="1" customWidth="1"/>
    <col min="16" max="16" width="12" style="15" bestFit="1" customWidth="1"/>
    <col min="17" max="17" width="10.5" style="23" bestFit="1" customWidth="1"/>
    <col min="18" max="18" width="11.5" style="8" bestFit="1" customWidth="1"/>
    <col min="19" max="19" width="17.1640625" style="5" bestFit="1" customWidth="1"/>
  </cols>
  <sheetData>
    <row r="1" spans="1:25" s="51" customFormat="1" ht="17" customHeight="1" x14ac:dyDescent="0.2">
      <c r="A1" s="46" t="s">
        <v>0</v>
      </c>
      <c r="B1" s="47" t="s">
        <v>3</v>
      </c>
      <c r="C1" s="48" t="s">
        <v>1</v>
      </c>
      <c r="D1" s="49" t="s">
        <v>609</v>
      </c>
      <c r="E1" s="50" t="s">
        <v>596</v>
      </c>
      <c r="F1" s="51" t="s">
        <v>782</v>
      </c>
      <c r="G1" s="51" t="s">
        <v>916</v>
      </c>
      <c r="H1" s="69" t="s">
        <v>597</v>
      </c>
      <c r="I1" s="51" t="s">
        <v>2</v>
      </c>
      <c r="J1" s="51" t="s">
        <v>4</v>
      </c>
      <c r="K1" s="44" t="s">
        <v>600</v>
      </c>
      <c r="L1" s="44" t="s">
        <v>598</v>
      </c>
      <c r="M1" s="45" t="s">
        <v>569</v>
      </c>
      <c r="N1" s="44" t="s">
        <v>570</v>
      </c>
      <c r="O1" s="44" t="s">
        <v>599</v>
      </c>
      <c r="P1" s="44" t="s">
        <v>571</v>
      </c>
      <c r="Q1" s="52" t="s">
        <v>5</v>
      </c>
      <c r="R1" s="52" t="s">
        <v>6</v>
      </c>
      <c r="S1" s="53" t="s">
        <v>7</v>
      </c>
    </row>
    <row r="2" spans="1:25" ht="15" customHeight="1" x14ac:dyDescent="0.2">
      <c r="A2" s="1">
        <v>1</v>
      </c>
      <c r="B2" s="16" t="s">
        <v>13</v>
      </c>
      <c r="C2" s="13">
        <v>1847</v>
      </c>
      <c r="D2" s="49">
        <v>1</v>
      </c>
      <c r="E2" s="17">
        <v>1</v>
      </c>
      <c r="F2" s="7" t="s">
        <v>11</v>
      </c>
      <c r="G2" s="18"/>
      <c r="H2" s="19">
        <v>1</v>
      </c>
      <c r="I2" s="3" t="s">
        <v>595</v>
      </c>
      <c r="J2" s="4" t="s">
        <v>14</v>
      </c>
      <c r="K2" s="20">
        <f t="shared" ref="K2:K65" si="0">IF(ISERR(+P2/L2),0,P2/L2)</f>
        <v>0.30625000000000002</v>
      </c>
      <c r="L2" s="21">
        <v>400</v>
      </c>
      <c r="M2" s="22">
        <v>1</v>
      </c>
      <c r="N2" s="15">
        <v>118.5</v>
      </c>
      <c r="O2" s="15">
        <v>4</v>
      </c>
      <c r="P2" s="15">
        <f t="shared" ref="P2:P9" si="1">+O2+N2</f>
        <v>122.5</v>
      </c>
      <c r="Q2" s="23">
        <v>16</v>
      </c>
      <c r="R2" s="24">
        <v>42249</v>
      </c>
      <c r="S2" s="6" t="s">
        <v>12</v>
      </c>
      <c r="Y2" s="25"/>
    </row>
    <row r="3" spans="1:25" ht="15" customHeight="1" x14ac:dyDescent="0.2">
      <c r="A3" s="1">
        <v>2</v>
      </c>
      <c r="B3" s="16" t="s">
        <v>13</v>
      </c>
      <c r="C3" s="13">
        <v>1847</v>
      </c>
      <c r="D3" s="49">
        <v>2</v>
      </c>
      <c r="E3" s="17">
        <v>2</v>
      </c>
      <c r="F3" s="7" t="s">
        <v>11</v>
      </c>
      <c r="G3" s="26"/>
      <c r="H3" s="19">
        <v>2</v>
      </c>
      <c r="I3" s="3" t="s">
        <v>595</v>
      </c>
      <c r="J3" s="4" t="s">
        <v>15</v>
      </c>
      <c r="K3" s="20">
        <f t="shared" si="0"/>
        <v>0.35176470588235292</v>
      </c>
      <c r="L3" s="21">
        <v>850</v>
      </c>
      <c r="M3" s="22">
        <v>1</v>
      </c>
      <c r="N3" s="15">
        <v>260</v>
      </c>
      <c r="O3" s="15">
        <v>39</v>
      </c>
      <c r="P3" s="15">
        <f t="shared" si="1"/>
        <v>299</v>
      </c>
      <c r="Q3" s="23">
        <v>90</v>
      </c>
      <c r="R3" s="24">
        <v>42295</v>
      </c>
      <c r="S3" s="6" t="s">
        <v>976</v>
      </c>
      <c r="Y3" s="25"/>
    </row>
    <row r="4" spans="1:25" ht="15" customHeight="1" x14ac:dyDescent="0.2">
      <c r="A4" s="1">
        <v>3</v>
      </c>
      <c r="B4" s="16" t="s">
        <v>601</v>
      </c>
      <c r="C4" s="13">
        <v>1851</v>
      </c>
      <c r="D4" s="49">
        <v>3</v>
      </c>
      <c r="E4" s="17">
        <v>9</v>
      </c>
      <c r="F4" s="7" t="s">
        <v>11</v>
      </c>
      <c r="G4" s="31" t="s">
        <v>10</v>
      </c>
      <c r="I4" s="3" t="s">
        <v>595</v>
      </c>
      <c r="J4" s="4" t="s">
        <v>16</v>
      </c>
      <c r="K4" s="20">
        <f t="shared" si="0"/>
        <v>0.22610526315789475</v>
      </c>
      <c r="L4" s="21">
        <v>95</v>
      </c>
      <c r="M4" s="22">
        <v>1</v>
      </c>
      <c r="N4" s="15">
        <v>20.5</v>
      </c>
      <c r="O4" s="15">
        <v>0.98</v>
      </c>
      <c r="P4" s="15">
        <f t="shared" si="1"/>
        <v>21.48</v>
      </c>
      <c r="Q4" s="23">
        <v>134</v>
      </c>
      <c r="R4" s="24">
        <v>42385</v>
      </c>
      <c r="S4" s="6" t="s">
        <v>12</v>
      </c>
      <c r="Y4" s="25"/>
    </row>
    <row r="5" spans="1:25" ht="16" customHeight="1" x14ac:dyDescent="0.2">
      <c r="A5" s="1">
        <v>4</v>
      </c>
      <c r="B5" s="16" t="s">
        <v>601</v>
      </c>
      <c r="C5" s="13">
        <v>1851</v>
      </c>
      <c r="D5" s="49">
        <v>4</v>
      </c>
      <c r="E5" s="17" t="s">
        <v>17</v>
      </c>
      <c r="F5" s="7" t="s">
        <v>11</v>
      </c>
      <c r="G5" s="26"/>
      <c r="I5" s="3" t="s">
        <v>595</v>
      </c>
      <c r="J5" s="4" t="s">
        <v>18</v>
      </c>
      <c r="K5" s="20">
        <f t="shared" si="0"/>
        <v>0.56733333333333336</v>
      </c>
      <c r="L5" s="21">
        <v>15</v>
      </c>
      <c r="M5" s="22">
        <v>1</v>
      </c>
      <c r="N5" s="15">
        <v>7.51</v>
      </c>
      <c r="O5" s="15">
        <v>1</v>
      </c>
      <c r="P5" s="15">
        <f t="shared" si="1"/>
        <v>8.51</v>
      </c>
      <c r="Q5" s="23">
        <v>35</v>
      </c>
      <c r="R5" s="24">
        <v>42264</v>
      </c>
      <c r="S5" s="6" t="s">
        <v>12</v>
      </c>
      <c r="Y5" s="25"/>
    </row>
    <row r="6" spans="1:25" ht="16" customHeight="1" x14ac:dyDescent="0.2">
      <c r="A6" s="1">
        <v>5</v>
      </c>
      <c r="B6" s="16" t="s">
        <v>601</v>
      </c>
      <c r="C6" s="13">
        <v>1851</v>
      </c>
      <c r="D6" s="49">
        <v>5</v>
      </c>
      <c r="E6" s="17">
        <v>12</v>
      </c>
      <c r="F6" s="7" t="s">
        <v>11</v>
      </c>
      <c r="G6" s="18"/>
      <c r="I6" s="3" t="s">
        <v>595</v>
      </c>
      <c r="J6" s="4" t="s">
        <v>19</v>
      </c>
      <c r="K6" s="20">
        <f t="shared" si="0"/>
        <v>0.29357142857142859</v>
      </c>
      <c r="L6" s="21">
        <v>700</v>
      </c>
      <c r="M6" s="22">
        <v>1</v>
      </c>
      <c r="N6" s="15">
        <v>202.5</v>
      </c>
      <c r="O6" s="15">
        <v>3</v>
      </c>
      <c r="P6" s="15">
        <f t="shared" si="1"/>
        <v>205.5</v>
      </c>
      <c r="Q6" s="23">
        <v>69</v>
      </c>
      <c r="R6" s="24">
        <v>42279</v>
      </c>
      <c r="S6" s="6" t="s">
        <v>12</v>
      </c>
      <c r="Y6" s="25"/>
    </row>
    <row r="7" spans="1:25" ht="16" customHeight="1" x14ac:dyDescent="0.2">
      <c r="A7" s="1">
        <v>6</v>
      </c>
      <c r="B7" s="16" t="s">
        <v>601</v>
      </c>
      <c r="C7" s="13">
        <v>1855</v>
      </c>
      <c r="D7" s="49">
        <v>6</v>
      </c>
      <c r="E7" s="17">
        <v>15</v>
      </c>
      <c r="F7" s="7" t="s">
        <v>11</v>
      </c>
      <c r="G7" s="26"/>
      <c r="I7" s="3" t="s">
        <v>595</v>
      </c>
      <c r="J7" s="4" t="s">
        <v>20</v>
      </c>
      <c r="K7" s="20">
        <f t="shared" si="0"/>
        <v>0.31218750000000001</v>
      </c>
      <c r="L7" s="21">
        <v>160</v>
      </c>
      <c r="M7" s="22">
        <v>1</v>
      </c>
      <c r="N7" s="15">
        <v>49.95</v>
      </c>
      <c r="O7" s="15">
        <v>0</v>
      </c>
      <c r="P7" s="15">
        <f t="shared" si="1"/>
        <v>49.95</v>
      </c>
      <c r="Q7" s="23">
        <v>71</v>
      </c>
      <c r="R7" s="24">
        <v>42279</v>
      </c>
      <c r="S7" s="6" t="s">
        <v>12</v>
      </c>
      <c r="Y7" s="25"/>
    </row>
    <row r="8" spans="1:25" x14ac:dyDescent="0.2">
      <c r="A8" s="1">
        <v>7</v>
      </c>
      <c r="B8" s="16" t="s">
        <v>601</v>
      </c>
      <c r="C8" s="13">
        <v>1851</v>
      </c>
      <c r="D8" s="49">
        <v>7</v>
      </c>
      <c r="E8" s="17">
        <v>17</v>
      </c>
      <c r="F8" s="7" t="s">
        <v>11</v>
      </c>
      <c r="G8" s="18"/>
      <c r="I8" s="3" t="s">
        <v>595</v>
      </c>
      <c r="J8" s="4" t="s">
        <v>21</v>
      </c>
      <c r="K8" s="20">
        <f t="shared" si="0"/>
        <v>0.33559999999999995</v>
      </c>
      <c r="L8" s="21">
        <v>250</v>
      </c>
      <c r="M8" s="22">
        <v>1</v>
      </c>
      <c r="N8" s="15">
        <v>78.91</v>
      </c>
      <c r="O8" s="15">
        <v>4.99</v>
      </c>
      <c r="P8" s="15">
        <f t="shared" si="1"/>
        <v>83.899999999999991</v>
      </c>
      <c r="Q8" s="23">
        <v>31</v>
      </c>
      <c r="R8" s="24">
        <v>42264</v>
      </c>
      <c r="S8" s="6" t="s">
        <v>12</v>
      </c>
      <c r="Y8" s="25"/>
    </row>
    <row r="9" spans="1:25" ht="17" customHeight="1" x14ac:dyDescent="0.2">
      <c r="A9" s="1">
        <v>8</v>
      </c>
      <c r="B9" s="27" t="s">
        <v>602</v>
      </c>
      <c r="C9" s="13">
        <v>1857</v>
      </c>
      <c r="D9" s="49">
        <v>8</v>
      </c>
      <c r="E9" s="26">
        <v>24</v>
      </c>
      <c r="F9" s="7" t="s">
        <v>11</v>
      </c>
      <c r="G9" s="26"/>
      <c r="I9" s="3" t="s">
        <v>595</v>
      </c>
      <c r="J9" s="4" t="s">
        <v>22</v>
      </c>
      <c r="K9" s="20">
        <f t="shared" si="0"/>
        <v>5.5519999999999993E-2</v>
      </c>
      <c r="L9" s="21">
        <v>75</v>
      </c>
      <c r="M9" s="22">
        <v>1</v>
      </c>
      <c r="N9" s="15">
        <v>3.5139999999999998</v>
      </c>
      <c r="O9" s="15">
        <v>0.65</v>
      </c>
      <c r="P9" s="15">
        <f t="shared" si="1"/>
        <v>4.1639999999999997</v>
      </c>
      <c r="Q9" s="23">
        <v>25</v>
      </c>
      <c r="R9" s="24">
        <v>42262</v>
      </c>
      <c r="S9" s="6" t="s">
        <v>12</v>
      </c>
      <c r="Y9" s="25"/>
    </row>
    <row r="10" spans="1:25" ht="17" customHeight="1" x14ac:dyDescent="0.2">
      <c r="A10" s="1">
        <v>9</v>
      </c>
      <c r="B10" s="27" t="s">
        <v>602</v>
      </c>
      <c r="C10" s="13">
        <v>1857</v>
      </c>
      <c r="D10" s="49">
        <v>9</v>
      </c>
      <c r="E10" s="26">
        <v>26</v>
      </c>
      <c r="F10" s="7" t="s">
        <v>11</v>
      </c>
      <c r="G10" s="2"/>
      <c r="I10" s="3" t="s">
        <v>595</v>
      </c>
      <c r="J10" s="4" t="s">
        <v>18</v>
      </c>
      <c r="K10" s="20">
        <f t="shared" si="0"/>
        <v>0.14697236919459145</v>
      </c>
      <c r="L10" s="21">
        <v>9</v>
      </c>
      <c r="M10" s="28">
        <v>1</v>
      </c>
      <c r="N10" s="15">
        <v>1.322751322751323</v>
      </c>
      <c r="O10" s="15">
        <v>0</v>
      </c>
      <c r="P10" s="15">
        <f>+N10+O10</f>
        <v>1.322751322751323</v>
      </c>
      <c r="Q10" s="23">
        <v>1</v>
      </c>
      <c r="R10" s="8">
        <v>42224</v>
      </c>
      <c r="S10" s="6" t="s">
        <v>975</v>
      </c>
    </row>
    <row r="11" spans="1:25" ht="15" customHeight="1" x14ac:dyDescent="0.2">
      <c r="A11" s="1">
        <v>10</v>
      </c>
      <c r="B11" s="27" t="s">
        <v>602</v>
      </c>
      <c r="C11" s="13">
        <v>1857</v>
      </c>
      <c r="D11" s="49">
        <v>10</v>
      </c>
      <c r="E11" s="26" t="s">
        <v>23</v>
      </c>
      <c r="F11" s="7" t="s">
        <v>11</v>
      </c>
      <c r="G11" s="18"/>
      <c r="I11" s="3" t="s">
        <v>595</v>
      </c>
      <c r="J11" s="4" t="s">
        <v>24</v>
      </c>
      <c r="K11" s="20">
        <f t="shared" si="0"/>
        <v>7.2142857142857147E-2</v>
      </c>
      <c r="L11" s="21">
        <v>1400</v>
      </c>
      <c r="M11" s="22">
        <v>1</v>
      </c>
      <c r="N11" s="15">
        <v>100</v>
      </c>
      <c r="O11" s="15">
        <v>1</v>
      </c>
      <c r="P11" s="15">
        <f t="shared" ref="P11:P18" si="2">+O11+N11</f>
        <v>101</v>
      </c>
      <c r="Q11" s="23">
        <v>65</v>
      </c>
      <c r="R11" s="24">
        <v>42277</v>
      </c>
      <c r="S11" s="6" t="s">
        <v>12</v>
      </c>
      <c r="Y11" s="25"/>
    </row>
    <row r="12" spans="1:25" ht="15" customHeight="1" x14ac:dyDescent="0.2">
      <c r="A12" s="1">
        <v>11</v>
      </c>
      <c r="B12" s="27" t="s">
        <v>602</v>
      </c>
      <c r="C12" s="13">
        <v>1857</v>
      </c>
      <c r="D12" s="49">
        <v>11</v>
      </c>
      <c r="E12" s="26">
        <v>35</v>
      </c>
      <c r="F12" s="7" t="s">
        <v>11</v>
      </c>
      <c r="G12" s="31" t="s">
        <v>10</v>
      </c>
      <c r="I12" s="3" t="s">
        <v>595</v>
      </c>
      <c r="J12" s="4" t="s">
        <v>25</v>
      </c>
      <c r="K12" s="20">
        <f t="shared" si="0"/>
        <v>0.46153846153846156</v>
      </c>
      <c r="L12" s="21">
        <v>65</v>
      </c>
      <c r="M12" s="22">
        <v>1</v>
      </c>
      <c r="N12" s="15">
        <v>30</v>
      </c>
      <c r="O12" s="15">
        <v>0</v>
      </c>
      <c r="P12" s="15">
        <f t="shared" si="2"/>
        <v>30</v>
      </c>
      <c r="Q12" s="23">
        <v>49</v>
      </c>
      <c r="R12" s="24">
        <v>42271</v>
      </c>
      <c r="S12" s="6" t="s">
        <v>12</v>
      </c>
      <c r="Y12" s="25"/>
    </row>
    <row r="13" spans="1:25" ht="15" customHeight="1" x14ac:dyDescent="0.2">
      <c r="A13" s="1">
        <v>12</v>
      </c>
      <c r="B13" s="27" t="s">
        <v>602</v>
      </c>
      <c r="C13" s="13">
        <v>1857</v>
      </c>
      <c r="D13" s="49">
        <v>12</v>
      </c>
      <c r="E13" s="26" t="s">
        <v>26</v>
      </c>
      <c r="F13" s="7" t="s">
        <v>11</v>
      </c>
      <c r="G13" s="26"/>
      <c r="I13" s="3" t="s">
        <v>595</v>
      </c>
      <c r="J13" s="4" t="s">
        <v>27</v>
      </c>
      <c r="K13" s="20">
        <f t="shared" si="0"/>
        <v>0.25857142857142856</v>
      </c>
      <c r="L13" s="21">
        <v>350</v>
      </c>
      <c r="M13" s="22">
        <v>1</v>
      </c>
      <c r="N13" s="15">
        <v>88.5</v>
      </c>
      <c r="O13" s="15">
        <v>2</v>
      </c>
      <c r="P13" s="15">
        <f t="shared" si="2"/>
        <v>90.5</v>
      </c>
      <c r="Q13" s="23">
        <v>93</v>
      </c>
      <c r="R13" s="24">
        <v>42295</v>
      </c>
      <c r="S13" s="6" t="s">
        <v>12</v>
      </c>
      <c r="Y13" s="25"/>
    </row>
    <row r="14" spans="1:25" ht="15" customHeight="1" x14ac:dyDescent="0.2">
      <c r="A14" s="1">
        <v>13</v>
      </c>
      <c r="B14" s="27" t="s">
        <v>602</v>
      </c>
      <c r="C14" s="13">
        <v>1857</v>
      </c>
      <c r="D14" s="49">
        <v>13</v>
      </c>
      <c r="E14" s="26">
        <v>37</v>
      </c>
      <c r="F14" s="7" t="s">
        <v>11</v>
      </c>
      <c r="G14" s="31" t="s">
        <v>10</v>
      </c>
      <c r="I14" s="3" t="s">
        <v>595</v>
      </c>
      <c r="J14" s="4" t="s">
        <v>28</v>
      </c>
      <c r="K14" s="20">
        <f t="shared" si="0"/>
        <v>0.20874999999999999</v>
      </c>
      <c r="L14" s="21">
        <v>400</v>
      </c>
      <c r="M14" s="22">
        <v>1</v>
      </c>
      <c r="N14" s="15">
        <v>83</v>
      </c>
      <c r="O14" s="15">
        <v>0.5</v>
      </c>
      <c r="P14" s="15">
        <f t="shared" si="2"/>
        <v>83.5</v>
      </c>
      <c r="Q14" s="23">
        <v>94</v>
      </c>
      <c r="R14" s="24">
        <v>42299</v>
      </c>
      <c r="S14" s="6" t="s">
        <v>9</v>
      </c>
      <c r="Y14" s="25"/>
    </row>
    <row r="15" spans="1:25" ht="15" customHeight="1" x14ac:dyDescent="0.2">
      <c r="A15" s="1">
        <v>14</v>
      </c>
      <c r="B15" s="27" t="s">
        <v>602</v>
      </c>
      <c r="C15" s="13">
        <v>1857</v>
      </c>
      <c r="D15" s="49">
        <v>14</v>
      </c>
      <c r="E15" s="26">
        <v>38</v>
      </c>
      <c r="F15" s="7" t="s">
        <v>11</v>
      </c>
      <c r="G15" s="26"/>
      <c r="I15" s="3" t="s">
        <v>595</v>
      </c>
      <c r="J15" s="4" t="s">
        <v>29</v>
      </c>
      <c r="K15" s="20">
        <f t="shared" si="0"/>
        <v>0.21908235294117648</v>
      </c>
      <c r="L15" s="21">
        <v>425</v>
      </c>
      <c r="M15" s="22">
        <v>1</v>
      </c>
      <c r="N15" s="15">
        <v>92.01</v>
      </c>
      <c r="O15" s="15">
        <v>1.1000000000000001</v>
      </c>
      <c r="P15" s="15">
        <f t="shared" si="2"/>
        <v>93.11</v>
      </c>
      <c r="Q15" s="23">
        <v>107</v>
      </c>
      <c r="R15" s="24">
        <v>42308</v>
      </c>
      <c r="S15" s="6" t="s">
        <v>12</v>
      </c>
      <c r="Y15" s="25"/>
    </row>
    <row r="16" spans="1:25" ht="15" customHeight="1" x14ac:dyDescent="0.2">
      <c r="A16" s="1">
        <v>15</v>
      </c>
      <c r="B16" s="27" t="s">
        <v>602</v>
      </c>
      <c r="C16" s="13">
        <v>1857</v>
      </c>
      <c r="D16" s="49">
        <v>15</v>
      </c>
      <c r="E16" s="26">
        <v>39</v>
      </c>
      <c r="F16" s="7" t="s">
        <v>11</v>
      </c>
      <c r="G16" s="26"/>
      <c r="I16" s="3" t="s">
        <v>595</v>
      </c>
      <c r="J16" s="4" t="s">
        <v>22</v>
      </c>
      <c r="K16" s="20">
        <f t="shared" si="0"/>
        <v>0.13636363636363635</v>
      </c>
      <c r="L16" s="9">
        <v>11000</v>
      </c>
      <c r="M16" s="22">
        <v>1</v>
      </c>
      <c r="N16" s="15">
        <v>1500</v>
      </c>
      <c r="O16" s="15">
        <v>0</v>
      </c>
      <c r="P16" s="15">
        <f t="shared" si="2"/>
        <v>1500</v>
      </c>
      <c r="Q16" s="23">
        <v>155</v>
      </c>
      <c r="R16" s="24">
        <v>42956</v>
      </c>
      <c r="S16" s="6" t="s">
        <v>977</v>
      </c>
      <c r="Y16" s="25"/>
    </row>
    <row r="17" spans="1:25" ht="15" customHeight="1" x14ac:dyDescent="0.2">
      <c r="A17" s="1">
        <v>16</v>
      </c>
      <c r="B17" s="16" t="s">
        <v>603</v>
      </c>
      <c r="C17" s="13">
        <v>1861</v>
      </c>
      <c r="D17" s="49">
        <v>16</v>
      </c>
      <c r="E17" s="17">
        <v>63</v>
      </c>
      <c r="F17" s="7" t="s">
        <v>11</v>
      </c>
      <c r="G17" s="26"/>
      <c r="I17" s="3" t="s">
        <v>595</v>
      </c>
      <c r="J17" s="4" t="s">
        <v>32</v>
      </c>
      <c r="K17" s="20">
        <f t="shared" si="0"/>
        <v>0.24420000000000003</v>
      </c>
      <c r="L17" s="21">
        <v>50</v>
      </c>
      <c r="M17" s="22">
        <v>1</v>
      </c>
      <c r="N17" s="15">
        <v>10.5</v>
      </c>
      <c r="O17" s="15">
        <v>1.71</v>
      </c>
      <c r="P17" s="15">
        <f t="shared" si="2"/>
        <v>12.21</v>
      </c>
      <c r="Q17" s="23">
        <v>47</v>
      </c>
      <c r="R17" s="24">
        <v>42270</v>
      </c>
      <c r="S17" s="6" t="s">
        <v>12</v>
      </c>
      <c r="Y17" s="25"/>
    </row>
    <row r="18" spans="1:25" ht="15" customHeight="1" x14ac:dyDescent="0.2">
      <c r="A18" s="1">
        <v>17</v>
      </c>
      <c r="B18" s="16" t="s">
        <v>603</v>
      </c>
      <c r="C18" s="13">
        <v>1861</v>
      </c>
      <c r="D18" s="49">
        <v>17</v>
      </c>
      <c r="E18" s="17">
        <v>73</v>
      </c>
      <c r="F18" s="7" t="s">
        <v>11</v>
      </c>
      <c r="G18" s="26"/>
      <c r="H18" s="19">
        <v>19</v>
      </c>
      <c r="I18" s="3" t="s">
        <v>595</v>
      </c>
      <c r="J18" s="4" t="s">
        <v>33</v>
      </c>
      <c r="K18" s="20">
        <f t="shared" si="0"/>
        <v>0.19230769230769232</v>
      </c>
      <c r="L18" s="21">
        <v>65</v>
      </c>
      <c r="M18" s="22">
        <v>1</v>
      </c>
      <c r="N18" s="15">
        <v>12.5</v>
      </c>
      <c r="O18" s="15">
        <v>0</v>
      </c>
      <c r="P18" s="15">
        <f t="shared" si="2"/>
        <v>12.5</v>
      </c>
      <c r="Q18" s="23">
        <v>46</v>
      </c>
      <c r="R18" s="24">
        <v>42269</v>
      </c>
      <c r="S18" s="6" t="s">
        <v>12</v>
      </c>
      <c r="Y18" s="25"/>
    </row>
    <row r="19" spans="1:25" ht="15" customHeight="1" x14ac:dyDescent="0.2">
      <c r="A19" s="1">
        <v>18</v>
      </c>
      <c r="B19" s="16" t="s">
        <v>603</v>
      </c>
      <c r="C19" s="13">
        <v>1861</v>
      </c>
      <c r="D19" s="49">
        <v>18</v>
      </c>
      <c r="E19" s="17">
        <v>65</v>
      </c>
      <c r="F19" s="7" t="s">
        <v>11</v>
      </c>
      <c r="G19" s="2"/>
      <c r="I19" s="3" t="s">
        <v>595</v>
      </c>
      <c r="J19" s="4" t="s">
        <v>34</v>
      </c>
      <c r="K19" s="20">
        <f t="shared" si="0"/>
        <v>0.14697236919459147</v>
      </c>
      <c r="L19" s="21">
        <v>3</v>
      </c>
      <c r="M19" s="22">
        <v>1</v>
      </c>
      <c r="N19" s="15">
        <v>0.44091710758377439</v>
      </c>
      <c r="O19" s="15">
        <v>0</v>
      </c>
      <c r="P19" s="15">
        <f>+N19+O19</f>
        <v>0.44091710758377439</v>
      </c>
      <c r="Q19" s="23">
        <v>1</v>
      </c>
      <c r="R19" s="8">
        <v>42224</v>
      </c>
      <c r="S19" s="6" t="s">
        <v>975</v>
      </c>
    </row>
    <row r="20" spans="1:25" ht="15" customHeight="1" x14ac:dyDescent="0.2">
      <c r="A20" s="1">
        <v>19</v>
      </c>
      <c r="B20" s="16" t="s">
        <v>603</v>
      </c>
      <c r="C20" s="13">
        <v>1861</v>
      </c>
      <c r="D20" s="49">
        <v>19</v>
      </c>
      <c r="E20" s="17">
        <v>76</v>
      </c>
      <c r="F20" s="7" t="s">
        <v>11</v>
      </c>
      <c r="G20" s="26"/>
      <c r="I20" s="3" t="s">
        <v>595</v>
      </c>
      <c r="J20" s="4" t="s">
        <v>35</v>
      </c>
      <c r="K20" s="20">
        <f t="shared" si="0"/>
        <v>0.25825000000000004</v>
      </c>
      <c r="L20" s="21">
        <v>120</v>
      </c>
      <c r="M20" s="22">
        <v>1</v>
      </c>
      <c r="N20" s="15">
        <v>26</v>
      </c>
      <c r="O20" s="15">
        <v>4.99</v>
      </c>
      <c r="P20" s="15">
        <f t="shared" ref="P20:P28" si="3">+O20+N20</f>
        <v>30.990000000000002</v>
      </c>
      <c r="Q20" s="23">
        <v>54</v>
      </c>
      <c r="R20" s="24">
        <v>42273</v>
      </c>
      <c r="S20" s="6" t="s">
        <v>12</v>
      </c>
      <c r="Y20" s="25"/>
    </row>
    <row r="21" spans="1:25" ht="15" customHeight="1" x14ac:dyDescent="0.2">
      <c r="A21" s="1">
        <v>20</v>
      </c>
      <c r="B21" s="16" t="s">
        <v>603</v>
      </c>
      <c r="C21" s="13">
        <v>1861</v>
      </c>
      <c r="D21" s="49">
        <v>20</v>
      </c>
      <c r="E21" s="17">
        <v>68</v>
      </c>
      <c r="F21" s="7" t="s">
        <v>11</v>
      </c>
      <c r="G21" s="26"/>
      <c r="I21" s="3" t="s">
        <v>595</v>
      </c>
      <c r="J21" s="4" t="s">
        <v>36</v>
      </c>
      <c r="K21" s="20">
        <f t="shared" si="0"/>
        <v>0.28749999999999998</v>
      </c>
      <c r="L21" s="21">
        <v>60</v>
      </c>
      <c r="M21" s="22">
        <v>1</v>
      </c>
      <c r="N21" s="15">
        <v>15.5</v>
      </c>
      <c r="O21" s="15">
        <v>1.75</v>
      </c>
      <c r="P21" s="15">
        <f t="shared" si="3"/>
        <v>17.25</v>
      </c>
      <c r="Q21" s="23">
        <v>45</v>
      </c>
      <c r="R21" s="24">
        <v>42268</v>
      </c>
      <c r="S21" s="6" t="s">
        <v>12</v>
      </c>
      <c r="Y21" s="25"/>
    </row>
    <row r="22" spans="1:25" ht="15" customHeight="1" x14ac:dyDescent="0.2">
      <c r="A22" s="1">
        <v>21</v>
      </c>
      <c r="B22" s="16" t="s">
        <v>603</v>
      </c>
      <c r="C22" s="13">
        <v>1861</v>
      </c>
      <c r="D22" s="49">
        <v>21</v>
      </c>
      <c r="E22" s="17">
        <v>69</v>
      </c>
      <c r="F22" s="7" t="s">
        <v>11</v>
      </c>
      <c r="G22" s="26"/>
      <c r="I22" s="3" t="s">
        <v>595</v>
      </c>
      <c r="J22" s="4" t="s">
        <v>21</v>
      </c>
      <c r="K22" s="20">
        <f t="shared" si="0"/>
        <v>0.39649999999999996</v>
      </c>
      <c r="L22" s="21">
        <v>100</v>
      </c>
      <c r="M22" s="22">
        <v>1</v>
      </c>
      <c r="N22" s="15">
        <v>39.65</v>
      </c>
      <c r="O22" s="15">
        <v>0</v>
      </c>
      <c r="P22" s="15">
        <f t="shared" si="3"/>
        <v>39.65</v>
      </c>
      <c r="Q22" s="23">
        <v>48</v>
      </c>
      <c r="R22" s="24">
        <v>42271</v>
      </c>
      <c r="S22" s="6" t="s">
        <v>12</v>
      </c>
      <c r="Y22" s="25"/>
    </row>
    <row r="23" spans="1:25" ht="15" customHeight="1" x14ac:dyDescent="0.2">
      <c r="A23" s="1">
        <v>22</v>
      </c>
      <c r="B23" s="16" t="s">
        <v>603</v>
      </c>
      <c r="C23" s="13">
        <v>1861</v>
      </c>
      <c r="D23" s="49">
        <v>22</v>
      </c>
      <c r="E23" s="17">
        <v>77</v>
      </c>
      <c r="F23" s="7" t="s">
        <v>11</v>
      </c>
      <c r="G23" s="26"/>
      <c r="H23" s="19">
        <v>26</v>
      </c>
      <c r="I23" s="3" t="s">
        <v>595</v>
      </c>
      <c r="J23" s="4" t="s">
        <v>37</v>
      </c>
      <c r="K23" s="20">
        <f t="shared" si="0"/>
        <v>0.18888888888888888</v>
      </c>
      <c r="L23" s="21">
        <v>180</v>
      </c>
      <c r="M23" s="22">
        <v>1</v>
      </c>
      <c r="N23" s="15">
        <v>34</v>
      </c>
      <c r="O23" s="15">
        <v>0</v>
      </c>
      <c r="P23" s="15">
        <f t="shared" si="3"/>
        <v>34</v>
      </c>
      <c r="Q23" s="23">
        <v>59</v>
      </c>
      <c r="R23" s="24">
        <v>42274</v>
      </c>
      <c r="S23" s="6" t="s">
        <v>12</v>
      </c>
      <c r="Y23" s="25"/>
    </row>
    <row r="24" spans="1:25" ht="15" customHeight="1" x14ac:dyDescent="0.2">
      <c r="A24" s="1">
        <v>23</v>
      </c>
      <c r="B24" s="16" t="s">
        <v>603</v>
      </c>
      <c r="C24" s="13">
        <v>1861</v>
      </c>
      <c r="D24" s="49">
        <v>23</v>
      </c>
      <c r="E24" s="17">
        <v>78</v>
      </c>
      <c r="F24" s="7" t="s">
        <v>11</v>
      </c>
      <c r="G24" s="26"/>
      <c r="I24" s="3" t="s">
        <v>595</v>
      </c>
      <c r="J24" s="4" t="s">
        <v>38</v>
      </c>
      <c r="K24" s="20">
        <f t="shared" si="0"/>
        <v>9.9942857142857139E-2</v>
      </c>
      <c r="L24" s="21">
        <v>350</v>
      </c>
      <c r="M24" s="22">
        <v>1</v>
      </c>
      <c r="N24" s="15">
        <v>34</v>
      </c>
      <c r="O24" s="15">
        <v>0.98</v>
      </c>
      <c r="P24" s="15">
        <f t="shared" si="3"/>
        <v>34.979999999999997</v>
      </c>
      <c r="Q24" s="23">
        <v>74</v>
      </c>
      <c r="R24" s="24">
        <v>42280</v>
      </c>
      <c r="S24" s="6" t="s">
        <v>12</v>
      </c>
      <c r="Y24" s="25"/>
    </row>
    <row r="25" spans="1:25" ht="16" customHeight="1" x14ac:dyDescent="0.2">
      <c r="A25" s="1">
        <v>24</v>
      </c>
      <c r="B25" s="16" t="s">
        <v>603</v>
      </c>
      <c r="C25" s="13">
        <v>1861</v>
      </c>
      <c r="D25" s="49">
        <v>24</v>
      </c>
      <c r="E25" s="17">
        <v>71</v>
      </c>
      <c r="F25" s="7" t="s">
        <v>11</v>
      </c>
      <c r="G25" s="31" t="s">
        <v>10</v>
      </c>
      <c r="I25" s="3" t="s">
        <v>595</v>
      </c>
      <c r="J25" s="4" t="s">
        <v>29</v>
      </c>
      <c r="K25" s="20">
        <f t="shared" si="0"/>
        <v>0.31578947368421051</v>
      </c>
      <c r="L25" s="21">
        <v>190</v>
      </c>
      <c r="M25" s="22">
        <v>1</v>
      </c>
      <c r="N25" s="15">
        <v>60</v>
      </c>
      <c r="O25" s="15">
        <v>0</v>
      </c>
      <c r="P25" s="15">
        <f t="shared" si="3"/>
        <v>60</v>
      </c>
      <c r="Q25" s="23">
        <v>64</v>
      </c>
      <c r="R25" s="24">
        <v>42276</v>
      </c>
      <c r="S25" s="6" t="s">
        <v>12</v>
      </c>
      <c r="Y25" s="25"/>
    </row>
    <row r="26" spans="1:25" ht="15" customHeight="1" x14ac:dyDescent="0.2">
      <c r="A26" s="1">
        <v>25</v>
      </c>
      <c r="B26" s="16" t="s">
        <v>603</v>
      </c>
      <c r="C26" s="13">
        <v>1861</v>
      </c>
      <c r="D26" s="49">
        <v>25</v>
      </c>
      <c r="E26" s="17">
        <v>72</v>
      </c>
      <c r="F26" s="7" t="s">
        <v>11</v>
      </c>
      <c r="G26" s="18"/>
      <c r="I26" s="3" t="s">
        <v>595</v>
      </c>
      <c r="J26" s="4" t="s">
        <v>30</v>
      </c>
      <c r="K26" s="20">
        <f t="shared" si="0"/>
        <v>0.10625</v>
      </c>
      <c r="L26" s="21">
        <v>600</v>
      </c>
      <c r="M26" s="22">
        <v>1</v>
      </c>
      <c r="N26" s="15">
        <v>63.75</v>
      </c>
      <c r="O26" s="15">
        <v>0</v>
      </c>
      <c r="P26" s="15">
        <f t="shared" si="3"/>
        <v>63.75</v>
      </c>
      <c r="Q26" s="23">
        <v>29</v>
      </c>
      <c r="R26" s="24">
        <v>42263</v>
      </c>
      <c r="S26" s="6" t="s">
        <v>12</v>
      </c>
      <c r="Y26" s="25"/>
    </row>
    <row r="27" spans="1:25" ht="16" customHeight="1" x14ac:dyDescent="0.2">
      <c r="A27" s="1">
        <v>26</v>
      </c>
      <c r="B27" s="16" t="s">
        <v>39</v>
      </c>
      <c r="C27" s="13">
        <v>1869</v>
      </c>
      <c r="D27" s="49">
        <v>26</v>
      </c>
      <c r="E27" s="17">
        <v>112</v>
      </c>
      <c r="F27" s="7" t="s">
        <v>11</v>
      </c>
      <c r="G27" s="26"/>
      <c r="H27" s="19">
        <v>42</v>
      </c>
      <c r="I27" s="3" t="s">
        <v>595</v>
      </c>
      <c r="J27" s="4" t="s">
        <v>40</v>
      </c>
      <c r="K27" s="20">
        <f t="shared" si="0"/>
        <v>0.18666666666666668</v>
      </c>
      <c r="L27" s="21">
        <v>150</v>
      </c>
      <c r="M27" s="22">
        <v>1</v>
      </c>
      <c r="N27" s="15">
        <v>28</v>
      </c>
      <c r="O27" s="15">
        <v>0</v>
      </c>
      <c r="P27" s="15">
        <f t="shared" si="3"/>
        <v>28</v>
      </c>
      <c r="Q27" s="23">
        <v>54</v>
      </c>
      <c r="R27" s="24">
        <v>42273</v>
      </c>
      <c r="S27" s="6" t="s">
        <v>12</v>
      </c>
      <c r="Y27" s="25"/>
    </row>
    <row r="28" spans="1:25" ht="16" customHeight="1" x14ac:dyDescent="0.2">
      <c r="A28" s="1">
        <v>27</v>
      </c>
      <c r="B28" s="16" t="s">
        <v>39</v>
      </c>
      <c r="C28" s="13">
        <v>1869</v>
      </c>
      <c r="D28" s="49">
        <v>27</v>
      </c>
      <c r="E28" s="17">
        <v>113</v>
      </c>
      <c r="F28" s="7" t="s">
        <v>11</v>
      </c>
      <c r="G28" s="26"/>
      <c r="H28" s="19">
        <v>25</v>
      </c>
      <c r="I28" s="3" t="s">
        <v>595</v>
      </c>
      <c r="J28" s="4" t="s">
        <v>41</v>
      </c>
      <c r="K28" s="20">
        <f t="shared" si="0"/>
        <v>0.3</v>
      </c>
      <c r="L28" s="21">
        <v>85</v>
      </c>
      <c r="M28" s="22">
        <v>1</v>
      </c>
      <c r="N28" s="15">
        <v>24</v>
      </c>
      <c r="O28" s="15">
        <v>1.5</v>
      </c>
      <c r="P28" s="15">
        <f t="shared" si="3"/>
        <v>25.5</v>
      </c>
      <c r="Q28" s="23">
        <v>55</v>
      </c>
      <c r="R28" s="24">
        <v>42273</v>
      </c>
      <c r="S28" s="6" t="s">
        <v>12</v>
      </c>
      <c r="Y28" s="25"/>
    </row>
    <row r="29" spans="1:25" ht="16" customHeight="1" x14ac:dyDescent="0.2">
      <c r="A29" s="1">
        <v>28</v>
      </c>
      <c r="B29" s="16" t="s">
        <v>39</v>
      </c>
      <c r="C29" s="13">
        <v>1869</v>
      </c>
      <c r="D29" s="49">
        <v>28</v>
      </c>
      <c r="E29" s="17">
        <v>114</v>
      </c>
      <c r="F29" s="7" t="s">
        <v>11</v>
      </c>
      <c r="G29" s="2"/>
      <c r="H29" s="19">
        <v>18</v>
      </c>
      <c r="I29" s="3" t="s">
        <v>595</v>
      </c>
      <c r="J29" s="4" t="s">
        <v>42</v>
      </c>
      <c r="K29" s="20">
        <f t="shared" si="0"/>
        <v>0.14697236919459147</v>
      </c>
      <c r="L29" s="21">
        <v>17.5</v>
      </c>
      <c r="M29" s="22">
        <v>1</v>
      </c>
      <c r="N29" s="15">
        <v>2.5720164609053509</v>
      </c>
      <c r="O29" s="15">
        <v>0</v>
      </c>
      <c r="P29" s="15">
        <f>+N29+O29</f>
        <v>2.5720164609053509</v>
      </c>
      <c r="Q29" s="23">
        <v>1</v>
      </c>
      <c r="R29" s="8">
        <v>42224</v>
      </c>
      <c r="S29" s="6" t="s">
        <v>975</v>
      </c>
    </row>
    <row r="30" spans="1:25" ht="16" customHeight="1" x14ac:dyDescent="0.2">
      <c r="A30" s="1">
        <v>29</v>
      </c>
      <c r="B30" s="16" t="s">
        <v>39</v>
      </c>
      <c r="C30" s="13">
        <v>1869</v>
      </c>
      <c r="D30" s="49">
        <v>29</v>
      </c>
      <c r="E30" s="17">
        <v>115</v>
      </c>
      <c r="F30" s="7" t="s">
        <v>11</v>
      </c>
      <c r="G30" s="26"/>
      <c r="H30" s="19">
        <v>53</v>
      </c>
      <c r="I30" s="3" t="s">
        <v>595</v>
      </c>
      <c r="J30" s="4" t="s">
        <v>43</v>
      </c>
      <c r="K30" s="20">
        <f t="shared" si="0"/>
        <v>0.15546666666666664</v>
      </c>
      <c r="L30" s="21">
        <v>225</v>
      </c>
      <c r="M30" s="22">
        <v>1</v>
      </c>
      <c r="N30" s="15">
        <v>34</v>
      </c>
      <c r="O30" s="15">
        <v>0.98</v>
      </c>
      <c r="P30" s="15">
        <f t="shared" ref="P30:P37" si="4">+O30+N30</f>
        <v>34.979999999999997</v>
      </c>
      <c r="Q30" s="23">
        <v>70</v>
      </c>
      <c r="R30" s="24">
        <v>42279</v>
      </c>
      <c r="S30" s="6" t="s">
        <v>12</v>
      </c>
      <c r="Y30" s="25"/>
    </row>
    <row r="31" spans="1:25" ht="16" customHeight="1" x14ac:dyDescent="0.2">
      <c r="A31" s="1">
        <v>30</v>
      </c>
      <c r="B31" s="16" t="s">
        <v>39</v>
      </c>
      <c r="C31" s="13">
        <v>1869</v>
      </c>
      <c r="D31" s="49">
        <v>30</v>
      </c>
      <c r="E31" s="17">
        <v>116</v>
      </c>
      <c r="F31" s="7" t="s">
        <v>11</v>
      </c>
      <c r="G31" s="26"/>
      <c r="H31" s="19">
        <v>55</v>
      </c>
      <c r="I31" s="3" t="s">
        <v>595</v>
      </c>
      <c r="J31" s="4" t="s">
        <v>44</v>
      </c>
      <c r="K31" s="20">
        <f t="shared" si="0"/>
        <v>0.25464000000000003</v>
      </c>
      <c r="L31" s="21">
        <v>125</v>
      </c>
      <c r="M31" s="22">
        <v>1</v>
      </c>
      <c r="N31" s="15">
        <v>30.85</v>
      </c>
      <c r="O31" s="15">
        <v>0.98</v>
      </c>
      <c r="P31" s="15">
        <f t="shared" si="4"/>
        <v>31.830000000000002</v>
      </c>
      <c r="Q31" s="23">
        <v>38</v>
      </c>
      <c r="R31" s="24">
        <v>42265</v>
      </c>
      <c r="S31" s="6" t="s">
        <v>12</v>
      </c>
      <c r="Y31" s="25"/>
    </row>
    <row r="32" spans="1:25" ht="15" customHeight="1" x14ac:dyDescent="0.2">
      <c r="A32" s="1">
        <v>31</v>
      </c>
      <c r="B32" s="16" t="s">
        <v>39</v>
      </c>
      <c r="C32" s="13">
        <v>1869</v>
      </c>
      <c r="D32" s="49">
        <v>31</v>
      </c>
      <c r="E32" s="17">
        <v>117</v>
      </c>
      <c r="F32" s="7" t="s">
        <v>11</v>
      </c>
      <c r="G32" s="26"/>
      <c r="H32" s="19">
        <v>45</v>
      </c>
      <c r="I32" s="3" t="s">
        <v>595</v>
      </c>
      <c r="J32" s="4" t="s">
        <v>45</v>
      </c>
      <c r="K32" s="20">
        <f t="shared" si="0"/>
        <v>0.23200000000000001</v>
      </c>
      <c r="L32" s="21">
        <v>125</v>
      </c>
      <c r="M32" s="22">
        <v>1</v>
      </c>
      <c r="N32" s="15">
        <v>27</v>
      </c>
      <c r="O32" s="15">
        <v>2</v>
      </c>
      <c r="P32" s="15">
        <f t="shared" si="4"/>
        <v>29</v>
      </c>
      <c r="Q32" s="23">
        <v>43</v>
      </c>
      <c r="R32" s="24">
        <v>42268</v>
      </c>
      <c r="S32" s="6" t="s">
        <v>12</v>
      </c>
      <c r="Y32" s="25"/>
    </row>
    <row r="33" spans="1:25" ht="15" customHeight="1" x14ac:dyDescent="0.2">
      <c r="A33" s="1">
        <v>32</v>
      </c>
      <c r="B33" s="16" t="s">
        <v>39</v>
      </c>
      <c r="C33" s="13">
        <v>1869</v>
      </c>
      <c r="D33" s="49">
        <v>32</v>
      </c>
      <c r="E33" s="17">
        <v>119</v>
      </c>
      <c r="F33" s="7" t="s">
        <v>11</v>
      </c>
      <c r="G33" s="31" t="s">
        <v>10</v>
      </c>
      <c r="H33" s="19">
        <v>47</v>
      </c>
      <c r="I33" s="3" t="s">
        <v>595</v>
      </c>
      <c r="J33" s="4" t="s">
        <v>46</v>
      </c>
      <c r="K33" s="20">
        <f t="shared" si="0"/>
        <v>0.23809523809523808</v>
      </c>
      <c r="L33" s="21">
        <v>210</v>
      </c>
      <c r="M33" s="22">
        <v>1</v>
      </c>
      <c r="N33" s="15">
        <v>50</v>
      </c>
      <c r="O33" s="15">
        <v>0</v>
      </c>
      <c r="P33" s="15">
        <f t="shared" si="4"/>
        <v>50</v>
      </c>
      <c r="Q33" s="23">
        <v>75</v>
      </c>
      <c r="R33" s="24">
        <v>42280</v>
      </c>
      <c r="S33" s="6" t="s">
        <v>12</v>
      </c>
      <c r="Y33" s="25"/>
    </row>
    <row r="34" spans="1:25" ht="15" customHeight="1" x14ac:dyDescent="0.2">
      <c r="A34" s="1">
        <v>33</v>
      </c>
      <c r="B34" s="16" t="s">
        <v>39</v>
      </c>
      <c r="C34" s="13">
        <v>1869</v>
      </c>
      <c r="D34" s="49">
        <v>33</v>
      </c>
      <c r="E34" s="17">
        <v>120</v>
      </c>
      <c r="F34" s="7" t="s">
        <v>11</v>
      </c>
      <c r="G34" s="26"/>
      <c r="H34" s="19">
        <v>14</v>
      </c>
      <c r="I34" s="3" t="s">
        <v>595</v>
      </c>
      <c r="J34" s="4" t="s">
        <v>47</v>
      </c>
      <c r="K34" s="20">
        <f t="shared" si="0"/>
        <v>0.19461538461538461</v>
      </c>
      <c r="L34" s="21">
        <v>650</v>
      </c>
      <c r="M34" s="22">
        <v>1</v>
      </c>
      <c r="N34" s="15">
        <v>110</v>
      </c>
      <c r="O34" s="15">
        <v>16.5</v>
      </c>
      <c r="P34" s="15">
        <f t="shared" si="4"/>
        <v>126.5</v>
      </c>
      <c r="Q34" s="23">
        <v>92</v>
      </c>
      <c r="R34" s="24">
        <v>42295</v>
      </c>
      <c r="S34" s="6" t="s">
        <v>976</v>
      </c>
      <c r="Y34" s="25"/>
    </row>
    <row r="35" spans="1:25" ht="16" customHeight="1" x14ac:dyDescent="0.2">
      <c r="A35" s="1">
        <v>34</v>
      </c>
      <c r="B35" s="16" t="s">
        <v>39</v>
      </c>
      <c r="C35" s="13">
        <v>1869</v>
      </c>
      <c r="D35" s="49">
        <v>34</v>
      </c>
      <c r="E35" s="17">
        <v>121</v>
      </c>
      <c r="F35" s="7" t="s">
        <v>11</v>
      </c>
      <c r="G35" s="18"/>
      <c r="H35" s="19">
        <v>7</v>
      </c>
      <c r="I35" s="3" t="s">
        <v>595</v>
      </c>
      <c r="J35" s="4" t="s">
        <v>48</v>
      </c>
      <c r="K35" s="20">
        <f t="shared" si="0"/>
        <v>0.26853333333333329</v>
      </c>
      <c r="L35" s="21">
        <v>450</v>
      </c>
      <c r="M35" s="22">
        <v>1</v>
      </c>
      <c r="N35" s="15">
        <v>119.99</v>
      </c>
      <c r="O35" s="15">
        <v>0.85</v>
      </c>
      <c r="P35" s="15">
        <f t="shared" si="4"/>
        <v>120.83999999999999</v>
      </c>
      <c r="Q35" s="23">
        <v>51</v>
      </c>
      <c r="R35" s="24">
        <v>42272</v>
      </c>
      <c r="S35" s="6" t="s">
        <v>12</v>
      </c>
      <c r="Y35" s="25"/>
    </row>
    <row r="36" spans="1:25" ht="16" customHeight="1" x14ac:dyDescent="0.2">
      <c r="A36" s="1">
        <v>35</v>
      </c>
      <c r="B36" s="16" t="s">
        <v>39</v>
      </c>
      <c r="C36" s="13">
        <v>1869</v>
      </c>
      <c r="D36" s="49">
        <v>35</v>
      </c>
      <c r="E36" s="26">
        <v>122</v>
      </c>
      <c r="F36" s="7" t="s">
        <v>11</v>
      </c>
      <c r="G36" s="32" t="s">
        <v>10</v>
      </c>
      <c r="I36" s="3" t="s">
        <v>595</v>
      </c>
      <c r="J36" s="4" t="s">
        <v>49</v>
      </c>
      <c r="K36" s="20">
        <f t="shared" si="0"/>
        <v>0.68315789473684208</v>
      </c>
      <c r="L36" s="9">
        <v>1900</v>
      </c>
      <c r="M36" s="22">
        <v>1</v>
      </c>
      <c r="N36" s="15">
        <v>1100</v>
      </c>
      <c r="O36" s="15">
        <v>198</v>
      </c>
      <c r="P36" s="15">
        <f t="shared" si="4"/>
        <v>1298</v>
      </c>
      <c r="Q36" s="23">
        <v>143</v>
      </c>
      <c r="R36" s="24">
        <v>42612</v>
      </c>
      <c r="S36" s="6" t="s">
        <v>976</v>
      </c>
      <c r="Y36" s="25"/>
    </row>
    <row r="37" spans="1:25" ht="15" customHeight="1" x14ac:dyDescent="0.2">
      <c r="A37" s="1">
        <v>36</v>
      </c>
      <c r="B37" s="16" t="s">
        <v>604</v>
      </c>
      <c r="C37" s="13">
        <v>1870</v>
      </c>
      <c r="D37" s="49">
        <v>36</v>
      </c>
      <c r="E37" s="17">
        <v>145</v>
      </c>
      <c r="F37" s="7" t="s">
        <v>11</v>
      </c>
      <c r="G37" s="26"/>
      <c r="I37" s="3" t="s">
        <v>595</v>
      </c>
      <c r="J37" s="4" t="s">
        <v>50</v>
      </c>
      <c r="K37" s="20">
        <f t="shared" si="0"/>
        <v>0.15920000000000001</v>
      </c>
      <c r="L37" s="21">
        <v>25</v>
      </c>
      <c r="M37" s="22">
        <v>1</v>
      </c>
      <c r="N37" s="15">
        <v>2.99</v>
      </c>
      <c r="O37" s="15">
        <v>0.99</v>
      </c>
      <c r="P37" s="15">
        <f t="shared" si="4"/>
        <v>3.9800000000000004</v>
      </c>
      <c r="Q37" s="23">
        <v>115</v>
      </c>
      <c r="R37" s="24">
        <v>42345</v>
      </c>
      <c r="S37" s="6" t="s">
        <v>12</v>
      </c>
      <c r="Y37" s="25"/>
    </row>
    <row r="38" spans="1:25" ht="15" customHeight="1" x14ac:dyDescent="0.2">
      <c r="A38" s="1">
        <v>37</v>
      </c>
      <c r="B38" s="16" t="s">
        <v>604</v>
      </c>
      <c r="C38" s="13">
        <v>1873</v>
      </c>
      <c r="D38" s="49">
        <v>37</v>
      </c>
      <c r="E38" s="17">
        <v>157</v>
      </c>
      <c r="F38" s="7" t="s">
        <v>11</v>
      </c>
      <c r="G38" s="2"/>
      <c r="I38" s="3" t="s">
        <v>595</v>
      </c>
      <c r="J38" s="4" t="s">
        <v>51</v>
      </c>
      <c r="K38" s="20">
        <f t="shared" si="0"/>
        <v>0.14697236919459145</v>
      </c>
      <c r="L38" s="21">
        <v>25</v>
      </c>
      <c r="M38" s="22">
        <v>1</v>
      </c>
      <c r="N38" s="15">
        <v>3.6743092298647864</v>
      </c>
      <c r="O38" s="15">
        <v>0</v>
      </c>
      <c r="P38" s="15">
        <f>+N38+O38</f>
        <v>3.6743092298647864</v>
      </c>
      <c r="Q38" s="23">
        <v>1</v>
      </c>
      <c r="R38" s="8">
        <v>42224</v>
      </c>
      <c r="S38" s="6" t="s">
        <v>975</v>
      </c>
    </row>
    <row r="39" spans="1:25" ht="15" customHeight="1" x14ac:dyDescent="0.2">
      <c r="A39" s="1">
        <v>38</v>
      </c>
      <c r="B39" s="16" t="s">
        <v>604</v>
      </c>
      <c r="C39" s="13">
        <v>1870</v>
      </c>
      <c r="D39" s="49">
        <v>38</v>
      </c>
      <c r="E39" s="26">
        <v>158</v>
      </c>
      <c r="F39" s="7" t="s">
        <v>11</v>
      </c>
      <c r="G39" s="26"/>
      <c r="I39" s="3" t="s">
        <v>595</v>
      </c>
      <c r="J39" s="4" t="s">
        <v>910</v>
      </c>
      <c r="K39" s="20">
        <f t="shared" si="0"/>
        <v>0.35</v>
      </c>
      <c r="L39" s="9">
        <v>10</v>
      </c>
      <c r="M39" s="22">
        <v>1</v>
      </c>
      <c r="N39" s="15">
        <f>0.35*L39</f>
        <v>3.5</v>
      </c>
      <c r="O39" s="15">
        <v>0</v>
      </c>
      <c r="P39" s="15">
        <f>+O39+N39</f>
        <v>3.5</v>
      </c>
      <c r="Q39" s="23">
        <v>154</v>
      </c>
      <c r="R39" s="24">
        <v>42902</v>
      </c>
      <c r="S39" s="6" t="s">
        <v>971</v>
      </c>
      <c r="Y39" s="25"/>
    </row>
    <row r="40" spans="1:25" ht="15" customHeight="1" x14ac:dyDescent="0.2">
      <c r="A40" s="1">
        <v>39</v>
      </c>
      <c r="B40" s="16" t="s">
        <v>604</v>
      </c>
      <c r="C40" s="13">
        <v>1873</v>
      </c>
      <c r="D40" s="49">
        <v>39</v>
      </c>
      <c r="E40" s="17">
        <v>159</v>
      </c>
      <c r="F40" s="7" t="s">
        <v>11</v>
      </c>
      <c r="G40" s="2"/>
      <c r="I40" s="3" t="s">
        <v>595</v>
      </c>
      <c r="J40" s="4" t="s">
        <v>52</v>
      </c>
      <c r="K40" s="20">
        <f t="shared" si="0"/>
        <v>0.14697236919459147</v>
      </c>
      <c r="L40" s="21">
        <v>20</v>
      </c>
      <c r="M40" s="22">
        <v>1</v>
      </c>
      <c r="N40" s="15">
        <v>2.9394473838918294</v>
      </c>
      <c r="O40" s="15">
        <v>0</v>
      </c>
      <c r="P40" s="15">
        <f>+N40+O40</f>
        <v>2.9394473838918294</v>
      </c>
      <c r="Q40" s="23">
        <v>1</v>
      </c>
      <c r="R40" s="8">
        <v>42224</v>
      </c>
      <c r="S40" s="6" t="s">
        <v>975</v>
      </c>
    </row>
    <row r="41" spans="1:25" ht="15" customHeight="1" x14ac:dyDescent="0.2">
      <c r="A41" s="1">
        <v>40</v>
      </c>
      <c r="B41" s="16" t="s">
        <v>604</v>
      </c>
      <c r="C41" s="13">
        <v>1873</v>
      </c>
      <c r="D41" s="49">
        <v>40</v>
      </c>
      <c r="E41" s="17">
        <v>160</v>
      </c>
      <c r="F41" s="7" t="s">
        <v>11</v>
      </c>
      <c r="G41" s="26"/>
      <c r="I41" s="3" t="s">
        <v>595</v>
      </c>
      <c r="J41" s="4" t="s">
        <v>53</v>
      </c>
      <c r="K41" s="20">
        <f t="shared" si="0"/>
        <v>0.19755555555555557</v>
      </c>
      <c r="L41" s="21">
        <v>90</v>
      </c>
      <c r="M41" s="22">
        <v>1</v>
      </c>
      <c r="N41" s="15">
        <v>16.3</v>
      </c>
      <c r="O41" s="15">
        <v>1.48</v>
      </c>
      <c r="P41" s="15">
        <f t="shared" ref="P41:P50" si="5">+O41+N41</f>
        <v>17.78</v>
      </c>
      <c r="Q41" s="23">
        <v>83</v>
      </c>
      <c r="R41" s="24">
        <v>42287</v>
      </c>
      <c r="S41" s="6" t="s">
        <v>12</v>
      </c>
      <c r="Y41" s="25"/>
    </row>
    <row r="42" spans="1:25" ht="15" customHeight="1" x14ac:dyDescent="0.2">
      <c r="A42" s="1">
        <v>41</v>
      </c>
      <c r="B42" s="16" t="s">
        <v>604</v>
      </c>
      <c r="C42" s="13">
        <v>1873</v>
      </c>
      <c r="D42" s="49">
        <v>41</v>
      </c>
      <c r="E42" s="17">
        <v>161</v>
      </c>
      <c r="F42" s="7" t="s">
        <v>11</v>
      </c>
      <c r="G42" s="26"/>
      <c r="I42" s="3" t="s">
        <v>595</v>
      </c>
      <c r="J42" s="4" t="s">
        <v>54</v>
      </c>
      <c r="K42" s="20">
        <f t="shared" si="0"/>
        <v>0.33857142857142858</v>
      </c>
      <c r="L42" s="21">
        <v>28</v>
      </c>
      <c r="M42" s="22">
        <v>1</v>
      </c>
      <c r="N42" s="15">
        <v>8.5</v>
      </c>
      <c r="O42" s="15">
        <v>0.98</v>
      </c>
      <c r="P42" s="15">
        <f t="shared" si="5"/>
        <v>9.48</v>
      </c>
      <c r="Q42" s="23">
        <v>68</v>
      </c>
      <c r="R42" s="24">
        <v>42278</v>
      </c>
      <c r="S42" s="6" t="s">
        <v>12</v>
      </c>
      <c r="Y42" s="25"/>
    </row>
    <row r="43" spans="1:25" ht="15" customHeight="1" x14ac:dyDescent="0.2">
      <c r="A43" s="1">
        <v>42</v>
      </c>
      <c r="B43" s="16" t="s">
        <v>604</v>
      </c>
      <c r="C43" s="13">
        <v>1873</v>
      </c>
      <c r="D43" s="49">
        <v>42</v>
      </c>
      <c r="E43" s="17">
        <v>162</v>
      </c>
      <c r="F43" s="7" t="s">
        <v>11</v>
      </c>
      <c r="G43" s="26"/>
      <c r="I43" s="3" t="s">
        <v>595</v>
      </c>
      <c r="J43" s="4" t="s">
        <v>55</v>
      </c>
      <c r="K43" s="20">
        <f t="shared" si="0"/>
        <v>0.26724137931034481</v>
      </c>
      <c r="L43" s="21">
        <v>145</v>
      </c>
      <c r="M43" s="22">
        <v>1</v>
      </c>
      <c r="N43" s="15">
        <v>37</v>
      </c>
      <c r="O43" s="15">
        <v>1.75</v>
      </c>
      <c r="P43" s="15">
        <f t="shared" si="5"/>
        <v>38.75</v>
      </c>
      <c r="Q43" s="23">
        <v>30</v>
      </c>
      <c r="R43" s="24">
        <v>42263</v>
      </c>
      <c r="S43" s="6" t="s">
        <v>12</v>
      </c>
      <c r="Y43" s="25"/>
    </row>
    <row r="44" spans="1:25" ht="15" customHeight="1" x14ac:dyDescent="0.2">
      <c r="A44" s="1">
        <v>43</v>
      </c>
      <c r="B44" s="16" t="s">
        <v>604</v>
      </c>
      <c r="C44" s="13">
        <v>1879</v>
      </c>
      <c r="D44" s="49">
        <v>43</v>
      </c>
      <c r="E44" s="17">
        <v>189</v>
      </c>
      <c r="F44" s="7" t="s">
        <v>11</v>
      </c>
      <c r="G44" s="26"/>
      <c r="I44" s="3" t="s">
        <v>595</v>
      </c>
      <c r="J44" s="4" t="s">
        <v>56</v>
      </c>
      <c r="K44" s="20">
        <f t="shared" si="0"/>
        <v>0.158</v>
      </c>
      <c r="L44" s="21">
        <v>30</v>
      </c>
      <c r="M44" s="22">
        <v>1</v>
      </c>
      <c r="N44" s="15">
        <v>4.25</v>
      </c>
      <c r="O44" s="15">
        <v>0.49</v>
      </c>
      <c r="P44" s="15">
        <f t="shared" si="5"/>
        <v>4.74</v>
      </c>
      <c r="Q44" s="23">
        <v>85</v>
      </c>
      <c r="R44" s="24">
        <v>42287</v>
      </c>
      <c r="S44" s="6" t="s">
        <v>12</v>
      </c>
      <c r="Y44" s="25"/>
    </row>
    <row r="45" spans="1:25" ht="15" customHeight="1" x14ac:dyDescent="0.2">
      <c r="A45" s="1">
        <v>44</v>
      </c>
      <c r="B45" s="16" t="s">
        <v>604</v>
      </c>
      <c r="C45" s="13">
        <v>1870</v>
      </c>
      <c r="D45" s="49">
        <v>44</v>
      </c>
      <c r="E45" s="17">
        <v>153</v>
      </c>
      <c r="F45" s="7" t="s">
        <v>11</v>
      </c>
      <c r="G45" s="26"/>
      <c r="I45" s="3" t="s">
        <v>595</v>
      </c>
      <c r="J45" s="4" t="s">
        <v>57</v>
      </c>
      <c r="K45" s="20">
        <f t="shared" si="0"/>
        <v>0.10260869565217393</v>
      </c>
      <c r="L45" s="21">
        <v>230</v>
      </c>
      <c r="M45" s="22">
        <v>1</v>
      </c>
      <c r="N45" s="15">
        <v>22.5</v>
      </c>
      <c r="O45" s="15">
        <v>1.1000000000000001</v>
      </c>
      <c r="P45" s="15">
        <f t="shared" si="5"/>
        <v>23.6</v>
      </c>
      <c r="Q45" s="23">
        <v>36</v>
      </c>
      <c r="R45" s="24">
        <v>42265</v>
      </c>
      <c r="S45" s="6" t="s">
        <v>12</v>
      </c>
      <c r="Y45" s="25"/>
    </row>
    <row r="46" spans="1:25" ht="15" customHeight="1" x14ac:dyDescent="0.2">
      <c r="A46" s="1">
        <v>45</v>
      </c>
      <c r="B46" s="16" t="s">
        <v>604</v>
      </c>
      <c r="C46" s="13">
        <v>1873</v>
      </c>
      <c r="D46" s="49">
        <v>45</v>
      </c>
      <c r="E46" s="17">
        <v>165</v>
      </c>
      <c r="F46" s="7" t="s">
        <v>11</v>
      </c>
      <c r="G46" s="26"/>
      <c r="I46" s="3" t="s">
        <v>595</v>
      </c>
      <c r="J46" s="4" t="s">
        <v>58</v>
      </c>
      <c r="K46" s="20">
        <f t="shared" si="0"/>
        <v>0.14464285714285716</v>
      </c>
      <c r="L46" s="21">
        <v>140</v>
      </c>
      <c r="M46" s="22">
        <v>1</v>
      </c>
      <c r="N46" s="15">
        <v>18.5</v>
      </c>
      <c r="O46" s="15">
        <v>1.75</v>
      </c>
      <c r="P46" s="15">
        <f t="shared" si="5"/>
        <v>20.25</v>
      </c>
      <c r="Q46" s="23">
        <v>37</v>
      </c>
      <c r="R46" s="24">
        <v>42265</v>
      </c>
      <c r="S46" s="6" t="s">
        <v>12</v>
      </c>
      <c r="Y46" s="25"/>
    </row>
    <row r="47" spans="1:25" ht="15" customHeight="1" x14ac:dyDescent="0.2">
      <c r="A47" s="1">
        <v>46</v>
      </c>
      <c r="B47" s="16" t="s">
        <v>604</v>
      </c>
      <c r="C47" s="13">
        <v>1873</v>
      </c>
      <c r="D47" s="49">
        <v>46</v>
      </c>
      <c r="E47" s="17">
        <v>166</v>
      </c>
      <c r="F47" s="7" t="s">
        <v>11</v>
      </c>
      <c r="G47" s="26"/>
      <c r="H47" s="19">
        <v>43</v>
      </c>
      <c r="I47" s="3" t="s">
        <v>595</v>
      </c>
      <c r="J47" s="4" t="s">
        <v>59</v>
      </c>
      <c r="K47" s="20">
        <f t="shared" si="0"/>
        <v>0.19216666666666665</v>
      </c>
      <c r="L47" s="21">
        <v>300</v>
      </c>
      <c r="M47" s="22">
        <v>1</v>
      </c>
      <c r="N47" s="15">
        <v>56</v>
      </c>
      <c r="O47" s="15">
        <v>1.65</v>
      </c>
      <c r="P47" s="15">
        <f t="shared" si="5"/>
        <v>57.65</v>
      </c>
      <c r="Q47" s="23">
        <v>86</v>
      </c>
      <c r="R47" s="24">
        <v>42288</v>
      </c>
      <c r="S47" s="6" t="s">
        <v>12</v>
      </c>
      <c r="Y47" s="25"/>
    </row>
    <row r="48" spans="1:25" ht="15" customHeight="1" x14ac:dyDescent="0.2">
      <c r="A48" s="1">
        <v>47</v>
      </c>
      <c r="B48" s="16" t="s">
        <v>605</v>
      </c>
      <c r="C48" s="13">
        <v>1875</v>
      </c>
      <c r="D48" s="49">
        <v>47</v>
      </c>
      <c r="E48" s="17">
        <v>178</v>
      </c>
      <c r="F48" s="7" t="s">
        <v>11</v>
      </c>
      <c r="G48" s="26"/>
      <c r="I48" s="3" t="s">
        <v>595</v>
      </c>
      <c r="J48" s="4" t="s">
        <v>60</v>
      </c>
      <c r="K48" s="20">
        <f t="shared" si="0"/>
        <v>6.6000000000000003E-2</v>
      </c>
      <c r="L48" s="21">
        <v>15</v>
      </c>
      <c r="M48" s="22">
        <v>1</v>
      </c>
      <c r="N48" s="15">
        <v>0.99</v>
      </c>
      <c r="O48" s="15">
        <v>0</v>
      </c>
      <c r="P48" s="15">
        <f t="shared" si="5"/>
        <v>0.99</v>
      </c>
      <c r="Q48" s="23">
        <v>73</v>
      </c>
      <c r="R48" s="24">
        <v>42279</v>
      </c>
      <c r="S48" s="6" t="s">
        <v>12</v>
      </c>
      <c r="Y48" s="25"/>
    </row>
    <row r="49" spans="1:25" ht="15" customHeight="1" x14ac:dyDescent="0.2">
      <c r="A49" s="1">
        <v>48</v>
      </c>
      <c r="B49" s="16" t="s">
        <v>605</v>
      </c>
      <c r="C49" s="13">
        <v>1875</v>
      </c>
      <c r="D49" s="49">
        <v>48</v>
      </c>
      <c r="E49" s="17">
        <v>179</v>
      </c>
      <c r="F49" s="7" t="s">
        <v>11</v>
      </c>
      <c r="G49" s="26"/>
      <c r="H49" s="19">
        <v>79</v>
      </c>
      <c r="I49" s="3" t="s">
        <v>595</v>
      </c>
      <c r="J49" s="4" t="s">
        <v>61</v>
      </c>
      <c r="K49" s="20">
        <f t="shared" si="0"/>
        <v>0.34399999999999997</v>
      </c>
      <c r="L49" s="21">
        <v>25</v>
      </c>
      <c r="M49" s="22">
        <v>1</v>
      </c>
      <c r="N49" s="15">
        <v>6.56</v>
      </c>
      <c r="O49" s="15">
        <v>2.04</v>
      </c>
      <c r="P49" s="15">
        <f t="shared" si="5"/>
        <v>8.6</v>
      </c>
      <c r="Q49" s="23">
        <v>53</v>
      </c>
      <c r="R49" s="24">
        <v>42272</v>
      </c>
      <c r="S49" s="6" t="s">
        <v>12</v>
      </c>
      <c r="Y49" s="25"/>
    </row>
    <row r="50" spans="1:25" ht="15" customHeight="1" x14ac:dyDescent="0.2">
      <c r="A50" s="1">
        <v>49</v>
      </c>
      <c r="B50" s="16" t="s">
        <v>605</v>
      </c>
      <c r="C50" s="13">
        <v>1882</v>
      </c>
      <c r="D50" s="49">
        <v>49</v>
      </c>
      <c r="E50" s="17">
        <v>205</v>
      </c>
      <c r="F50" s="7" t="s">
        <v>11</v>
      </c>
      <c r="G50" s="26"/>
      <c r="I50" s="3" t="s">
        <v>595</v>
      </c>
      <c r="J50" s="4" t="s">
        <v>62</v>
      </c>
      <c r="K50" s="20">
        <f t="shared" si="0"/>
        <v>0.47916666666666669</v>
      </c>
      <c r="L50" s="21">
        <v>12</v>
      </c>
      <c r="M50" s="22">
        <v>1</v>
      </c>
      <c r="N50" s="15">
        <v>4.5</v>
      </c>
      <c r="O50" s="15">
        <v>1.25</v>
      </c>
      <c r="P50" s="15">
        <f t="shared" si="5"/>
        <v>5.75</v>
      </c>
      <c r="Q50" s="23">
        <v>63</v>
      </c>
      <c r="R50" s="24">
        <v>42274</v>
      </c>
      <c r="S50" s="6" t="s">
        <v>12</v>
      </c>
      <c r="Y50" s="25"/>
    </row>
    <row r="51" spans="1:25" ht="15" customHeight="1" x14ac:dyDescent="0.2">
      <c r="A51" s="1">
        <v>50</v>
      </c>
      <c r="B51" s="16" t="s">
        <v>605</v>
      </c>
      <c r="C51" s="13">
        <v>1883</v>
      </c>
      <c r="D51" s="49">
        <v>50</v>
      </c>
      <c r="E51" s="17">
        <v>210</v>
      </c>
      <c r="F51" s="7" t="s">
        <v>11</v>
      </c>
      <c r="G51" s="2"/>
      <c r="I51" s="3" t="s">
        <v>595</v>
      </c>
      <c r="J51" s="4" t="s">
        <v>63</v>
      </c>
      <c r="K51" s="20">
        <f t="shared" si="0"/>
        <v>0.14697236919459147</v>
      </c>
      <c r="L51" s="21">
        <v>0.75</v>
      </c>
      <c r="M51" s="22">
        <v>1</v>
      </c>
      <c r="N51" s="15">
        <v>0.1102292768959436</v>
      </c>
      <c r="O51" s="15">
        <v>0</v>
      </c>
      <c r="P51" s="15">
        <f>+N51+O51</f>
        <v>0.1102292768959436</v>
      </c>
      <c r="Q51" s="23">
        <v>1</v>
      </c>
      <c r="R51" s="8">
        <v>42224</v>
      </c>
      <c r="S51" s="6" t="s">
        <v>975</v>
      </c>
      <c r="Y51" s="25"/>
    </row>
    <row r="52" spans="1:25" ht="15" customHeight="1" x14ac:dyDescent="0.2">
      <c r="A52" s="1">
        <v>51</v>
      </c>
      <c r="B52" s="16" t="s">
        <v>605</v>
      </c>
      <c r="C52" s="13">
        <v>1883</v>
      </c>
      <c r="D52" s="49">
        <v>51</v>
      </c>
      <c r="E52" s="17">
        <v>211</v>
      </c>
      <c r="F52" s="7" t="s">
        <v>11</v>
      </c>
      <c r="G52" s="26"/>
      <c r="I52" s="3" t="s">
        <v>595</v>
      </c>
      <c r="J52" s="4" t="s">
        <v>64</v>
      </c>
      <c r="K52" s="20">
        <f t="shared" si="0"/>
        <v>0.19750000000000001</v>
      </c>
      <c r="L52" s="9">
        <v>28</v>
      </c>
      <c r="M52" s="22">
        <v>1</v>
      </c>
      <c r="N52" s="15">
        <v>2.99</v>
      </c>
      <c r="O52" s="15">
        <v>2.54</v>
      </c>
      <c r="P52" s="15">
        <f>+O52+N52</f>
        <v>5.53</v>
      </c>
      <c r="Q52" s="23">
        <v>50</v>
      </c>
      <c r="R52" s="24">
        <v>42271</v>
      </c>
      <c r="S52" s="6" t="s">
        <v>12</v>
      </c>
      <c r="Y52" s="25"/>
    </row>
    <row r="53" spans="1:25" ht="15" customHeight="1" x14ac:dyDescent="0.2">
      <c r="A53" s="1">
        <v>52</v>
      </c>
      <c r="B53" s="16" t="s">
        <v>606</v>
      </c>
      <c r="C53" s="13">
        <v>1885</v>
      </c>
      <c r="D53" s="49" t="s">
        <v>572</v>
      </c>
      <c r="E53" s="17" t="s">
        <v>65</v>
      </c>
      <c r="F53" s="7" t="s">
        <v>11</v>
      </c>
      <c r="G53" s="26"/>
      <c r="H53" s="19">
        <v>34</v>
      </c>
      <c r="I53" s="3" t="s">
        <v>66</v>
      </c>
      <c r="J53" s="4" t="s">
        <v>67</v>
      </c>
      <c r="K53" s="20">
        <f t="shared" si="0"/>
        <v>0.19</v>
      </c>
      <c r="L53" s="21">
        <v>75</v>
      </c>
      <c r="M53" s="22">
        <v>1</v>
      </c>
      <c r="N53" s="15">
        <v>14.25</v>
      </c>
      <c r="O53" s="15">
        <v>0</v>
      </c>
      <c r="P53" s="15">
        <f>+O53+N53</f>
        <v>14.25</v>
      </c>
      <c r="Q53" s="23">
        <v>81</v>
      </c>
      <c r="R53" s="24">
        <v>42282</v>
      </c>
      <c r="S53" s="6" t="s">
        <v>12</v>
      </c>
      <c r="Y53" s="25"/>
    </row>
    <row r="54" spans="1:25" ht="15" customHeight="1" x14ac:dyDescent="0.2">
      <c r="A54" s="1">
        <v>53</v>
      </c>
      <c r="B54" s="16" t="s">
        <v>606</v>
      </c>
      <c r="C54" s="13">
        <v>1888</v>
      </c>
      <c r="D54" s="49" t="s">
        <v>573</v>
      </c>
      <c r="E54" s="17" t="s">
        <v>68</v>
      </c>
      <c r="F54" s="7" t="s">
        <v>11</v>
      </c>
      <c r="G54" s="26"/>
      <c r="I54" s="3" t="s">
        <v>66</v>
      </c>
      <c r="J54" s="4" t="s">
        <v>67</v>
      </c>
      <c r="K54" s="20">
        <f t="shared" si="0"/>
        <v>6.6444444444444445E-2</v>
      </c>
      <c r="L54" s="21">
        <v>45</v>
      </c>
      <c r="M54" s="22">
        <v>1</v>
      </c>
      <c r="N54" s="15">
        <v>1.99</v>
      </c>
      <c r="O54" s="15">
        <v>1</v>
      </c>
      <c r="P54" s="15">
        <f>+O54+N54</f>
        <v>2.99</v>
      </c>
      <c r="Q54" s="23">
        <v>136</v>
      </c>
      <c r="R54" s="24">
        <v>42386</v>
      </c>
      <c r="S54" s="6" t="s">
        <v>12</v>
      </c>
      <c r="Y54" s="25"/>
    </row>
    <row r="55" spans="1:25" ht="15" customHeight="1" x14ac:dyDescent="0.2">
      <c r="A55" s="1">
        <v>54</v>
      </c>
      <c r="B55" s="16" t="s">
        <v>606</v>
      </c>
      <c r="C55" s="13">
        <v>1893</v>
      </c>
      <c r="D55" s="49" t="s">
        <v>574</v>
      </c>
      <c r="E55" s="17" t="s">
        <v>69</v>
      </c>
      <c r="F55" s="7" t="s">
        <v>11</v>
      </c>
      <c r="G55" s="26"/>
      <c r="I55" s="3" t="s">
        <v>66</v>
      </c>
      <c r="J55" s="4" t="s">
        <v>70</v>
      </c>
      <c r="K55" s="20">
        <f t="shared" si="0"/>
        <v>0.2308695652173913</v>
      </c>
      <c r="L55" s="21">
        <v>46</v>
      </c>
      <c r="M55" s="22">
        <v>1</v>
      </c>
      <c r="N55" s="15">
        <v>9.52</v>
      </c>
      <c r="O55" s="15">
        <v>1.1000000000000001</v>
      </c>
      <c r="P55" s="15">
        <f>+O55+N55</f>
        <v>10.62</v>
      </c>
      <c r="Q55" s="23">
        <v>135</v>
      </c>
      <c r="R55" s="24">
        <v>42385</v>
      </c>
      <c r="S55" s="6" t="s">
        <v>12</v>
      </c>
      <c r="Y55" s="25"/>
    </row>
    <row r="56" spans="1:25" ht="18" customHeight="1" x14ac:dyDescent="0.2">
      <c r="A56" s="1">
        <v>55</v>
      </c>
      <c r="B56" s="16" t="s">
        <v>607</v>
      </c>
      <c r="C56" s="13">
        <v>1887</v>
      </c>
      <c r="D56" s="49">
        <v>52</v>
      </c>
      <c r="E56" s="17">
        <v>212</v>
      </c>
      <c r="F56" s="7" t="s">
        <v>11</v>
      </c>
      <c r="G56" s="2"/>
      <c r="I56" s="3" t="s">
        <v>595</v>
      </c>
      <c r="J56" s="4" t="s">
        <v>50</v>
      </c>
      <c r="K56" s="20">
        <f t="shared" si="0"/>
        <v>0.14697236919459147</v>
      </c>
      <c r="L56" s="21">
        <v>2.5</v>
      </c>
      <c r="M56" s="22">
        <v>1</v>
      </c>
      <c r="N56" s="15">
        <v>0.36743092298647867</v>
      </c>
      <c r="O56" s="15">
        <v>0</v>
      </c>
      <c r="P56" s="15">
        <f>+N56+O56</f>
        <v>0.36743092298647867</v>
      </c>
      <c r="Q56" s="23">
        <v>1</v>
      </c>
      <c r="R56" s="8">
        <v>42224</v>
      </c>
      <c r="S56" s="6" t="s">
        <v>975</v>
      </c>
      <c r="Y56" s="25"/>
    </row>
    <row r="57" spans="1:25" ht="18" customHeight="1" x14ac:dyDescent="0.2">
      <c r="A57" s="1">
        <v>56</v>
      </c>
      <c r="B57" s="16" t="s">
        <v>607</v>
      </c>
      <c r="C57" s="13">
        <v>1887</v>
      </c>
      <c r="D57" s="49">
        <v>53</v>
      </c>
      <c r="E57" s="17">
        <v>213</v>
      </c>
      <c r="F57" s="7" t="s">
        <v>11</v>
      </c>
      <c r="G57" s="2"/>
      <c r="I57" s="3" t="s">
        <v>595</v>
      </c>
      <c r="J57" s="4" t="s">
        <v>72</v>
      </c>
      <c r="K57" s="20">
        <f t="shared" si="0"/>
        <v>0.14697236919459147</v>
      </c>
      <c r="L57" s="21">
        <v>0.6</v>
      </c>
      <c r="M57" s="22">
        <v>1</v>
      </c>
      <c r="N57" s="15">
        <v>8.8183421516754873E-2</v>
      </c>
      <c r="O57" s="15">
        <v>0</v>
      </c>
      <c r="P57" s="15">
        <f>+N57+O57</f>
        <v>8.8183421516754873E-2</v>
      </c>
      <c r="Q57" s="23">
        <v>1</v>
      </c>
      <c r="R57" s="8">
        <v>42224</v>
      </c>
      <c r="S57" s="6" t="s">
        <v>975</v>
      </c>
      <c r="Y57" s="25"/>
    </row>
    <row r="58" spans="1:25" ht="18" customHeight="1" x14ac:dyDescent="0.2">
      <c r="A58" s="1">
        <v>57</v>
      </c>
      <c r="B58" s="16" t="s">
        <v>607</v>
      </c>
      <c r="C58" s="13">
        <v>1887</v>
      </c>
      <c r="D58" s="49">
        <v>54</v>
      </c>
      <c r="E58" s="17">
        <v>214</v>
      </c>
      <c r="F58" s="7" t="s">
        <v>11</v>
      </c>
      <c r="G58" s="2"/>
      <c r="H58" s="19">
        <v>97</v>
      </c>
      <c r="I58" s="3" t="s">
        <v>595</v>
      </c>
      <c r="J58" s="4" t="s">
        <v>73</v>
      </c>
      <c r="K58" s="20">
        <f t="shared" si="0"/>
        <v>0.14697236919459145</v>
      </c>
      <c r="L58" s="21">
        <v>55</v>
      </c>
      <c r="M58" s="22">
        <v>1</v>
      </c>
      <c r="N58" s="15">
        <v>8.0834803057025297</v>
      </c>
      <c r="O58" s="15">
        <v>0</v>
      </c>
      <c r="P58" s="15">
        <f>+N58+O58</f>
        <v>8.0834803057025297</v>
      </c>
      <c r="Q58" s="23">
        <v>1</v>
      </c>
      <c r="R58" s="8">
        <v>42224</v>
      </c>
      <c r="S58" s="6" t="s">
        <v>975</v>
      </c>
    </row>
    <row r="59" spans="1:25" ht="15" customHeight="1" x14ac:dyDescent="0.2">
      <c r="A59" s="1">
        <v>58</v>
      </c>
      <c r="B59" s="16" t="s">
        <v>607</v>
      </c>
      <c r="C59" s="13">
        <v>1888</v>
      </c>
      <c r="D59" s="49">
        <v>55</v>
      </c>
      <c r="E59" s="17">
        <v>215</v>
      </c>
      <c r="F59" s="7" t="s">
        <v>11</v>
      </c>
      <c r="G59" s="26"/>
      <c r="I59" s="3" t="s">
        <v>595</v>
      </c>
      <c r="J59" s="4" t="s">
        <v>74</v>
      </c>
      <c r="K59" s="20">
        <f t="shared" si="0"/>
        <v>9.8214285714285712E-2</v>
      </c>
      <c r="L59" s="21">
        <v>28</v>
      </c>
      <c r="M59" s="22">
        <v>1</v>
      </c>
      <c r="N59" s="15">
        <v>1.25</v>
      </c>
      <c r="O59" s="15">
        <v>1.5</v>
      </c>
      <c r="P59" s="15">
        <f>+O59+N59</f>
        <v>2.75</v>
      </c>
      <c r="Q59" s="23">
        <v>72</v>
      </c>
      <c r="R59" s="24">
        <v>42279</v>
      </c>
      <c r="S59" s="6" t="s">
        <v>12</v>
      </c>
      <c r="Y59" s="25"/>
    </row>
    <row r="60" spans="1:25" ht="15" customHeight="1" x14ac:dyDescent="0.2">
      <c r="A60" s="1">
        <v>59</v>
      </c>
      <c r="B60" s="16" t="s">
        <v>607</v>
      </c>
      <c r="C60" s="13">
        <v>1888</v>
      </c>
      <c r="D60" s="49">
        <v>56</v>
      </c>
      <c r="E60" s="17">
        <v>216</v>
      </c>
      <c r="F60" s="7" t="s">
        <v>11</v>
      </c>
      <c r="G60" s="2"/>
      <c r="I60" s="3" t="s">
        <v>595</v>
      </c>
      <c r="J60" s="4" t="s">
        <v>75</v>
      </c>
      <c r="K60" s="20">
        <f t="shared" si="0"/>
        <v>0.14697236919459147</v>
      </c>
      <c r="L60" s="21">
        <v>17.5</v>
      </c>
      <c r="M60" s="22">
        <v>1</v>
      </c>
      <c r="N60" s="15">
        <v>2.5720164609053509</v>
      </c>
      <c r="O60" s="15">
        <v>0</v>
      </c>
      <c r="P60" s="15">
        <f>+N60+O60</f>
        <v>2.5720164609053509</v>
      </c>
      <c r="Q60" s="23">
        <v>1</v>
      </c>
      <c r="R60" s="8">
        <v>42224</v>
      </c>
      <c r="S60" s="6" t="s">
        <v>975</v>
      </c>
    </row>
    <row r="61" spans="1:25" ht="15" customHeight="1" x14ac:dyDescent="0.2">
      <c r="A61" s="1">
        <v>60</v>
      </c>
      <c r="B61" s="16" t="s">
        <v>607</v>
      </c>
      <c r="C61" s="13">
        <v>1888</v>
      </c>
      <c r="D61" s="49">
        <v>57</v>
      </c>
      <c r="E61" s="17">
        <v>217</v>
      </c>
      <c r="F61" s="7" t="s">
        <v>11</v>
      </c>
      <c r="G61" s="26"/>
      <c r="I61" s="3" t="s">
        <v>595</v>
      </c>
      <c r="J61" s="4" t="s">
        <v>76</v>
      </c>
      <c r="K61" s="20">
        <f t="shared" si="0"/>
        <v>0.34950000000000003</v>
      </c>
      <c r="L61" s="21">
        <v>100</v>
      </c>
      <c r="M61" s="22">
        <v>1</v>
      </c>
      <c r="N61" s="15">
        <v>34.950000000000003</v>
      </c>
      <c r="O61" s="15">
        <v>0</v>
      </c>
      <c r="P61" s="15">
        <f>+O61+N61</f>
        <v>34.950000000000003</v>
      </c>
      <c r="Q61" s="23">
        <v>89</v>
      </c>
      <c r="R61" s="24">
        <v>42289</v>
      </c>
      <c r="S61" s="6" t="s">
        <v>12</v>
      </c>
      <c r="Y61" s="25"/>
    </row>
    <row r="62" spans="1:25" ht="15" customHeight="1" x14ac:dyDescent="0.2">
      <c r="A62" s="1">
        <v>61</v>
      </c>
      <c r="B62" s="16" t="s">
        <v>607</v>
      </c>
      <c r="C62" s="13">
        <v>1888</v>
      </c>
      <c r="D62" s="49">
        <v>58</v>
      </c>
      <c r="E62" s="17">
        <v>218</v>
      </c>
      <c r="F62" s="7" t="s">
        <v>11</v>
      </c>
      <c r="G62" s="26"/>
      <c r="I62" s="3" t="s">
        <v>595</v>
      </c>
      <c r="J62" s="4" t="s">
        <v>77</v>
      </c>
      <c r="K62" s="20">
        <f t="shared" si="0"/>
        <v>0.438</v>
      </c>
      <c r="L62" s="21">
        <v>250</v>
      </c>
      <c r="M62" s="22">
        <v>1</v>
      </c>
      <c r="N62" s="15">
        <v>109.5</v>
      </c>
      <c r="O62" s="15">
        <v>0</v>
      </c>
      <c r="P62" s="15">
        <f>+O62+N62</f>
        <v>109.5</v>
      </c>
      <c r="Q62" s="23">
        <v>87</v>
      </c>
      <c r="R62" s="24">
        <v>42288</v>
      </c>
      <c r="S62" s="6" t="s">
        <v>12</v>
      </c>
      <c r="Y62" s="25"/>
    </row>
    <row r="63" spans="1:25" ht="18" customHeight="1" x14ac:dyDescent="0.2">
      <c r="A63" s="1">
        <v>62</v>
      </c>
      <c r="B63" s="16" t="s">
        <v>608</v>
      </c>
      <c r="C63" s="13">
        <v>1890</v>
      </c>
      <c r="D63" s="49">
        <v>59</v>
      </c>
      <c r="E63" s="17">
        <v>219</v>
      </c>
      <c r="F63" s="7" t="s">
        <v>11</v>
      </c>
      <c r="G63" s="2"/>
      <c r="I63" s="3" t="s">
        <v>595</v>
      </c>
      <c r="J63" s="4" t="s">
        <v>78</v>
      </c>
      <c r="K63" s="20">
        <f t="shared" si="0"/>
        <v>0.14697236919459147</v>
      </c>
      <c r="L63" s="21">
        <v>0.75</v>
      </c>
      <c r="M63" s="22">
        <v>1</v>
      </c>
      <c r="N63" s="15">
        <v>0.1102292768959436</v>
      </c>
      <c r="O63" s="15">
        <v>0</v>
      </c>
      <c r="P63" s="15">
        <f>+N63+O63</f>
        <v>0.1102292768959436</v>
      </c>
      <c r="Q63" s="23">
        <v>1</v>
      </c>
      <c r="R63" s="8">
        <v>42224</v>
      </c>
      <c r="S63" s="6" t="s">
        <v>975</v>
      </c>
    </row>
    <row r="64" spans="1:25" ht="18" customHeight="1" x14ac:dyDescent="0.2">
      <c r="A64" s="1">
        <v>63</v>
      </c>
      <c r="B64" s="16" t="s">
        <v>608</v>
      </c>
      <c r="C64" s="13">
        <v>1890</v>
      </c>
      <c r="D64" s="49">
        <v>60</v>
      </c>
      <c r="E64" s="17" t="s">
        <v>79</v>
      </c>
      <c r="F64" s="7" t="s">
        <v>11</v>
      </c>
      <c r="G64" s="2"/>
      <c r="I64" s="3" t="s">
        <v>595</v>
      </c>
      <c r="J64" s="4" t="s">
        <v>80</v>
      </c>
      <c r="K64" s="20">
        <f t="shared" si="0"/>
        <v>0.14697236919459145</v>
      </c>
      <c r="L64" s="21">
        <v>5.5</v>
      </c>
      <c r="M64" s="22">
        <v>1</v>
      </c>
      <c r="N64" s="15">
        <v>0.80834803057025295</v>
      </c>
      <c r="O64" s="15">
        <v>0</v>
      </c>
      <c r="P64" s="15">
        <f>+N64+O64</f>
        <v>0.80834803057025295</v>
      </c>
      <c r="Q64" s="23">
        <v>1</v>
      </c>
      <c r="R64" s="8">
        <v>42224</v>
      </c>
      <c r="S64" s="6" t="s">
        <v>975</v>
      </c>
    </row>
    <row r="65" spans="1:25" ht="18" customHeight="1" x14ac:dyDescent="0.2">
      <c r="A65" s="1">
        <v>64</v>
      </c>
      <c r="B65" s="16" t="s">
        <v>608</v>
      </c>
      <c r="C65" s="13">
        <v>1890</v>
      </c>
      <c r="D65" s="49">
        <v>61</v>
      </c>
      <c r="E65" s="26">
        <v>220</v>
      </c>
      <c r="F65" s="7" t="s">
        <v>11</v>
      </c>
      <c r="G65" s="26"/>
      <c r="I65" s="3" t="s">
        <v>595</v>
      </c>
      <c r="J65" s="4" t="s">
        <v>144</v>
      </c>
      <c r="K65" s="20">
        <f t="shared" si="0"/>
        <v>0.57272727272727275</v>
      </c>
      <c r="L65" s="9">
        <v>5.5</v>
      </c>
      <c r="M65" s="22">
        <v>1</v>
      </c>
      <c r="N65" s="15">
        <v>2.15</v>
      </c>
      <c r="O65" s="15">
        <v>1</v>
      </c>
      <c r="P65" s="15">
        <f>+O65+N65</f>
        <v>3.15</v>
      </c>
      <c r="Q65" s="23">
        <v>156</v>
      </c>
      <c r="R65" s="24">
        <v>43007</v>
      </c>
      <c r="S65" s="6" t="s">
        <v>9</v>
      </c>
      <c r="Y65" s="25"/>
    </row>
    <row r="66" spans="1:25" ht="18" customHeight="1" x14ac:dyDescent="0.2">
      <c r="A66" s="1">
        <v>65</v>
      </c>
      <c r="B66" s="16" t="s">
        <v>608</v>
      </c>
      <c r="C66" s="13">
        <v>1890</v>
      </c>
      <c r="D66" s="49">
        <v>62</v>
      </c>
      <c r="E66" s="17">
        <v>221</v>
      </c>
      <c r="F66" s="7" t="s">
        <v>11</v>
      </c>
      <c r="G66" s="26"/>
      <c r="I66" s="3" t="s">
        <v>595</v>
      </c>
      <c r="J66" s="4" t="s">
        <v>81</v>
      </c>
      <c r="K66" s="20">
        <f t="shared" ref="K66:K129" si="6">IF(ISERR(+P66/L66),0,P66/L66)</f>
        <v>0.44222222222222229</v>
      </c>
      <c r="L66" s="21">
        <v>9</v>
      </c>
      <c r="M66" s="22">
        <v>1</v>
      </c>
      <c r="N66" s="15">
        <v>2.99</v>
      </c>
      <c r="O66" s="15">
        <v>0.99</v>
      </c>
      <c r="P66" s="15">
        <f>+O66+N66</f>
        <v>3.9800000000000004</v>
      </c>
      <c r="Q66" s="23">
        <v>40</v>
      </c>
      <c r="R66" s="24">
        <v>42265</v>
      </c>
      <c r="S66" s="6" t="s">
        <v>12</v>
      </c>
      <c r="Y66" s="25"/>
    </row>
    <row r="67" spans="1:25" ht="18" customHeight="1" x14ac:dyDescent="0.2">
      <c r="A67" s="1">
        <v>66</v>
      </c>
      <c r="B67" s="16" t="s">
        <v>608</v>
      </c>
      <c r="C67" s="13">
        <v>1890</v>
      </c>
      <c r="D67" s="49">
        <v>63</v>
      </c>
      <c r="E67" s="17">
        <v>222</v>
      </c>
      <c r="F67" s="7" t="s">
        <v>11</v>
      </c>
      <c r="G67" s="2"/>
      <c r="I67" s="3" t="s">
        <v>595</v>
      </c>
      <c r="J67" s="4" t="s">
        <v>82</v>
      </c>
      <c r="K67" s="20">
        <f t="shared" si="6"/>
        <v>0.14697236919459145</v>
      </c>
      <c r="L67" s="21">
        <v>4.75</v>
      </c>
      <c r="M67" s="22">
        <v>1</v>
      </c>
      <c r="N67" s="15">
        <v>0.69811875367430942</v>
      </c>
      <c r="O67" s="15">
        <v>0</v>
      </c>
      <c r="P67" s="15">
        <f>+N67+O67</f>
        <v>0.69811875367430942</v>
      </c>
      <c r="Q67" s="23">
        <v>1</v>
      </c>
      <c r="R67" s="8">
        <v>42224</v>
      </c>
      <c r="S67" s="6" t="s">
        <v>975</v>
      </c>
    </row>
    <row r="68" spans="1:25" ht="18" customHeight="1" x14ac:dyDescent="0.2">
      <c r="A68" s="1">
        <v>67</v>
      </c>
      <c r="B68" s="16" t="s">
        <v>608</v>
      </c>
      <c r="C68" s="13">
        <v>1890</v>
      </c>
      <c r="D68" s="49">
        <v>64</v>
      </c>
      <c r="E68" s="17">
        <v>223</v>
      </c>
      <c r="F68" s="7" t="s">
        <v>11</v>
      </c>
      <c r="G68" s="2"/>
      <c r="I68" s="3" t="s">
        <v>595</v>
      </c>
      <c r="J68" s="4" t="s">
        <v>83</v>
      </c>
      <c r="K68" s="20">
        <f t="shared" si="6"/>
        <v>0.14697236919459145</v>
      </c>
      <c r="L68" s="21">
        <v>4.75</v>
      </c>
      <c r="M68" s="22">
        <v>1</v>
      </c>
      <c r="N68" s="15">
        <v>0.69811875367430942</v>
      </c>
      <c r="O68" s="15">
        <v>0</v>
      </c>
      <c r="P68" s="15">
        <f>+N68+O68</f>
        <v>0.69811875367430942</v>
      </c>
      <c r="Q68" s="23">
        <v>1</v>
      </c>
      <c r="R68" s="8">
        <v>42224</v>
      </c>
      <c r="S68" s="6" t="s">
        <v>975</v>
      </c>
    </row>
    <row r="69" spans="1:25" ht="18" customHeight="1" x14ac:dyDescent="0.2">
      <c r="A69" s="1">
        <v>68</v>
      </c>
      <c r="B69" s="16" t="s">
        <v>608</v>
      </c>
      <c r="C69" s="13">
        <v>1890</v>
      </c>
      <c r="D69" s="49">
        <v>65</v>
      </c>
      <c r="E69" s="17">
        <v>224</v>
      </c>
      <c r="F69" s="7" t="s">
        <v>11</v>
      </c>
      <c r="G69" s="26"/>
      <c r="I69" s="3" t="s">
        <v>595</v>
      </c>
      <c r="J69" s="4" t="s">
        <v>84</v>
      </c>
      <c r="K69" s="20">
        <f t="shared" si="6"/>
        <v>0.23800000000000002</v>
      </c>
      <c r="L69" s="21">
        <v>25</v>
      </c>
      <c r="M69" s="22">
        <v>1</v>
      </c>
      <c r="N69" s="15">
        <v>5.95</v>
      </c>
      <c r="O69" s="15">
        <v>0</v>
      </c>
      <c r="P69" s="15">
        <f>+O69+N69</f>
        <v>5.95</v>
      </c>
      <c r="Q69" s="23">
        <v>39</v>
      </c>
      <c r="R69" s="24">
        <v>42265</v>
      </c>
      <c r="S69" s="6" t="s">
        <v>12</v>
      </c>
      <c r="Y69" s="25"/>
    </row>
    <row r="70" spans="1:25" ht="17" customHeight="1" x14ac:dyDescent="0.2">
      <c r="A70" s="1">
        <v>69</v>
      </c>
      <c r="B70" s="16" t="s">
        <v>608</v>
      </c>
      <c r="C70" s="13">
        <v>1890</v>
      </c>
      <c r="D70" s="49">
        <v>66</v>
      </c>
      <c r="E70" s="17">
        <v>225</v>
      </c>
      <c r="F70" s="7" t="s">
        <v>11</v>
      </c>
      <c r="G70" s="26"/>
      <c r="I70" s="3" t="s">
        <v>595</v>
      </c>
      <c r="J70" s="4" t="s">
        <v>85</v>
      </c>
      <c r="K70" s="20">
        <f t="shared" si="6"/>
        <v>0.05</v>
      </c>
      <c r="L70" s="21">
        <v>20</v>
      </c>
      <c r="M70" s="22">
        <v>1</v>
      </c>
      <c r="N70" s="15">
        <v>1</v>
      </c>
      <c r="O70" s="15">
        <v>0</v>
      </c>
      <c r="P70" s="15">
        <f>+O70+N70</f>
        <v>1</v>
      </c>
      <c r="Q70" s="23">
        <v>28</v>
      </c>
      <c r="R70" s="24">
        <v>42262</v>
      </c>
      <c r="S70" s="6" t="s">
        <v>12</v>
      </c>
      <c r="Y70" s="25"/>
    </row>
    <row r="71" spans="1:25" ht="17" customHeight="1" x14ac:dyDescent="0.2">
      <c r="A71" s="1">
        <v>70</v>
      </c>
      <c r="B71" s="16" t="s">
        <v>608</v>
      </c>
      <c r="C71" s="13">
        <v>1890</v>
      </c>
      <c r="D71" s="49">
        <v>67</v>
      </c>
      <c r="E71" s="17">
        <v>226</v>
      </c>
      <c r="F71" s="7" t="s">
        <v>11</v>
      </c>
      <c r="G71" s="2"/>
      <c r="I71" s="3" t="s">
        <v>595</v>
      </c>
      <c r="J71" s="4" t="s">
        <v>86</v>
      </c>
      <c r="K71" s="20">
        <f t="shared" si="6"/>
        <v>0.14697236919459147</v>
      </c>
      <c r="L71" s="21">
        <v>5</v>
      </c>
      <c r="M71" s="22">
        <v>1</v>
      </c>
      <c r="N71" s="15">
        <v>0.73486184597295734</v>
      </c>
      <c r="O71" s="15">
        <v>0</v>
      </c>
      <c r="P71" s="15">
        <f>+N71+O71</f>
        <v>0.73486184597295734</v>
      </c>
      <c r="Q71" s="23">
        <v>1</v>
      </c>
      <c r="R71" s="8">
        <v>42224</v>
      </c>
      <c r="S71" s="6" t="s">
        <v>975</v>
      </c>
      <c r="Y71" s="25"/>
    </row>
    <row r="72" spans="1:25" ht="17" customHeight="1" x14ac:dyDescent="0.2">
      <c r="A72" s="1">
        <v>71</v>
      </c>
      <c r="B72" s="16" t="s">
        <v>608</v>
      </c>
      <c r="C72" s="13">
        <v>1890</v>
      </c>
      <c r="D72" s="49">
        <v>68</v>
      </c>
      <c r="E72" s="17">
        <v>227</v>
      </c>
      <c r="F72" s="7" t="s">
        <v>11</v>
      </c>
      <c r="G72" s="26"/>
      <c r="I72" s="3" t="s">
        <v>595</v>
      </c>
      <c r="J72" s="4" t="s">
        <v>87</v>
      </c>
      <c r="K72" s="20">
        <f t="shared" si="6"/>
        <v>0.19642857142857142</v>
      </c>
      <c r="L72" s="21">
        <v>28</v>
      </c>
      <c r="M72" s="22">
        <v>1</v>
      </c>
      <c r="N72" s="15">
        <v>4.75</v>
      </c>
      <c r="O72" s="15">
        <v>0.75</v>
      </c>
      <c r="P72" s="15">
        <f>+O72+N72</f>
        <v>5.5</v>
      </c>
      <c r="Q72" s="23">
        <v>57</v>
      </c>
      <c r="R72" s="24">
        <v>42273</v>
      </c>
      <c r="S72" s="6" t="s">
        <v>12</v>
      </c>
      <c r="Y72" s="25"/>
    </row>
    <row r="73" spans="1:25" ht="17" customHeight="1" x14ac:dyDescent="0.2">
      <c r="A73" s="1">
        <v>72</v>
      </c>
      <c r="B73" s="16" t="s">
        <v>608</v>
      </c>
      <c r="C73" s="13">
        <v>1890</v>
      </c>
      <c r="D73" s="49">
        <v>69</v>
      </c>
      <c r="E73" s="17">
        <v>228</v>
      </c>
      <c r="F73" s="7" t="s">
        <v>11</v>
      </c>
      <c r="G73" s="26"/>
      <c r="I73" s="3" t="s">
        <v>595</v>
      </c>
      <c r="J73" s="4" t="s">
        <v>88</v>
      </c>
      <c r="K73" s="20">
        <f t="shared" si="6"/>
        <v>0.40285714285714286</v>
      </c>
      <c r="L73" s="21">
        <v>35</v>
      </c>
      <c r="M73" s="22">
        <v>1</v>
      </c>
      <c r="N73" s="15">
        <v>12.85</v>
      </c>
      <c r="O73" s="15">
        <v>1.25</v>
      </c>
      <c r="P73" s="15">
        <f>+O73+N73</f>
        <v>14.1</v>
      </c>
      <c r="Q73" s="23">
        <v>61</v>
      </c>
      <c r="R73" s="24">
        <v>42274</v>
      </c>
      <c r="S73" s="6" t="s">
        <v>12</v>
      </c>
      <c r="Y73" s="25"/>
    </row>
    <row r="74" spans="1:25" ht="16" customHeight="1" x14ac:dyDescent="0.2">
      <c r="A74" s="1">
        <v>73</v>
      </c>
      <c r="B74" s="16" t="s">
        <v>608</v>
      </c>
      <c r="C74" s="13">
        <v>1890</v>
      </c>
      <c r="D74" s="49">
        <v>70</v>
      </c>
      <c r="E74" s="17">
        <v>229</v>
      </c>
      <c r="F74" s="7" t="s">
        <v>11</v>
      </c>
      <c r="G74" s="26"/>
      <c r="I74" s="3" t="s">
        <v>595</v>
      </c>
      <c r="J74" s="4" t="s">
        <v>89</v>
      </c>
      <c r="K74" s="20">
        <f t="shared" si="6"/>
        <v>0.25666666666666665</v>
      </c>
      <c r="L74" s="21">
        <v>150</v>
      </c>
      <c r="M74" s="22">
        <v>1</v>
      </c>
      <c r="N74" s="15">
        <v>36</v>
      </c>
      <c r="O74" s="15">
        <v>2.5</v>
      </c>
      <c r="P74" s="15">
        <f>+O74+N74</f>
        <v>38.5</v>
      </c>
      <c r="Q74" s="23">
        <v>60</v>
      </c>
      <c r="R74" s="24">
        <v>42274</v>
      </c>
      <c r="S74" s="6" t="s">
        <v>12</v>
      </c>
      <c r="Y74" s="25"/>
    </row>
    <row r="75" spans="1:25" ht="15" customHeight="1" x14ac:dyDescent="0.2">
      <c r="A75" s="1">
        <v>74</v>
      </c>
      <c r="B75" s="16" t="s">
        <v>90</v>
      </c>
      <c r="C75" s="13">
        <v>1893</v>
      </c>
      <c r="D75" s="49" t="s">
        <v>210</v>
      </c>
      <c r="E75" s="17">
        <v>230</v>
      </c>
      <c r="F75" s="7" t="s">
        <v>11</v>
      </c>
      <c r="G75" s="2"/>
      <c r="H75" s="19">
        <v>46</v>
      </c>
      <c r="I75" s="3" t="s">
        <v>8</v>
      </c>
      <c r="J75" s="4" t="s">
        <v>91</v>
      </c>
      <c r="K75" s="20">
        <f t="shared" si="6"/>
        <v>0.14697236919459145</v>
      </c>
      <c r="L75" s="21">
        <v>0.4</v>
      </c>
      <c r="M75" s="22">
        <v>1</v>
      </c>
      <c r="N75" s="15">
        <v>5.8788947677836587E-2</v>
      </c>
      <c r="O75" s="15">
        <v>0</v>
      </c>
      <c r="P75" s="15">
        <f>+N75+O75</f>
        <v>5.8788947677836587E-2</v>
      </c>
      <c r="Q75" s="23">
        <v>1</v>
      </c>
      <c r="R75" s="8">
        <v>42224</v>
      </c>
      <c r="S75" s="6" t="s">
        <v>975</v>
      </c>
      <c r="Y75" s="25"/>
    </row>
    <row r="76" spans="1:25" ht="15" customHeight="1" x14ac:dyDescent="0.2">
      <c r="A76" s="1">
        <v>75</v>
      </c>
      <c r="B76" s="16" t="s">
        <v>90</v>
      </c>
      <c r="C76" s="13">
        <v>1893</v>
      </c>
      <c r="D76" s="49" t="s">
        <v>213</v>
      </c>
      <c r="E76" s="17">
        <v>231</v>
      </c>
      <c r="F76" s="7" t="s">
        <v>11</v>
      </c>
      <c r="G76" s="2"/>
      <c r="I76" s="3" t="s">
        <v>8</v>
      </c>
      <c r="J76" s="4" t="s">
        <v>92</v>
      </c>
      <c r="K76" s="20">
        <f t="shared" si="6"/>
        <v>0.14697236919459147</v>
      </c>
      <c r="L76" s="21">
        <v>0.3</v>
      </c>
      <c r="M76" s="22">
        <v>1</v>
      </c>
      <c r="N76" s="15">
        <v>4.4091710758377436E-2</v>
      </c>
      <c r="O76" s="15">
        <v>0</v>
      </c>
      <c r="P76" s="15">
        <f>+N76+O76</f>
        <v>4.4091710758377436E-2</v>
      </c>
      <c r="Q76" s="23">
        <v>1</v>
      </c>
      <c r="R76" s="8">
        <v>42224</v>
      </c>
      <c r="S76" s="6" t="s">
        <v>975</v>
      </c>
      <c r="Y76" s="25"/>
    </row>
    <row r="77" spans="1:25" ht="15" customHeight="1" x14ac:dyDescent="0.2">
      <c r="A77" s="1">
        <v>76</v>
      </c>
      <c r="B77" s="16" t="s">
        <v>90</v>
      </c>
      <c r="C77" s="13">
        <v>1893</v>
      </c>
      <c r="D77" s="49" t="s">
        <v>215</v>
      </c>
      <c r="E77" s="17">
        <v>232</v>
      </c>
      <c r="F77" s="7" t="s">
        <v>11</v>
      </c>
      <c r="G77" s="26"/>
      <c r="I77" s="3" t="s">
        <v>8</v>
      </c>
      <c r="J77" s="4" t="s">
        <v>93</v>
      </c>
      <c r="K77" s="20">
        <f t="shared" si="6"/>
        <v>0.13333333333333333</v>
      </c>
      <c r="L77" s="21">
        <v>39</v>
      </c>
      <c r="M77" s="22">
        <v>1</v>
      </c>
      <c r="N77" s="15">
        <v>4.25</v>
      </c>
      <c r="O77" s="15">
        <v>0.95</v>
      </c>
      <c r="P77" s="15">
        <f t="shared" ref="P77:P90" si="7">+O77+N77</f>
        <v>5.2</v>
      </c>
      <c r="Q77" s="23">
        <v>116</v>
      </c>
      <c r="R77" s="24">
        <v>42352</v>
      </c>
      <c r="S77" s="6" t="s">
        <v>12</v>
      </c>
      <c r="Y77" s="25"/>
    </row>
    <row r="78" spans="1:25" x14ac:dyDescent="0.2">
      <c r="A78" s="1">
        <v>77</v>
      </c>
      <c r="B78" s="16" t="s">
        <v>90</v>
      </c>
      <c r="C78" s="13">
        <v>1893</v>
      </c>
      <c r="D78" s="49" t="s">
        <v>253</v>
      </c>
      <c r="E78" s="17">
        <v>233</v>
      </c>
      <c r="F78" s="7" t="s">
        <v>11</v>
      </c>
      <c r="G78" s="26"/>
      <c r="I78" s="3" t="s">
        <v>8</v>
      </c>
      <c r="J78" s="4" t="s">
        <v>94</v>
      </c>
      <c r="K78" s="20">
        <f t="shared" si="6"/>
        <v>0.63181818181818183</v>
      </c>
      <c r="L78" s="21">
        <v>11</v>
      </c>
      <c r="M78" s="22">
        <v>1</v>
      </c>
      <c r="N78" s="15">
        <v>6.95</v>
      </c>
      <c r="O78" s="15">
        <v>0</v>
      </c>
      <c r="P78" s="15">
        <f t="shared" si="7"/>
        <v>6.95</v>
      </c>
      <c r="Q78" s="23">
        <v>118</v>
      </c>
      <c r="R78" s="24">
        <v>42355</v>
      </c>
      <c r="S78" s="6" t="s">
        <v>12</v>
      </c>
      <c r="Y78" s="25"/>
    </row>
    <row r="79" spans="1:25" ht="15" customHeight="1" x14ac:dyDescent="0.2">
      <c r="A79" s="1">
        <v>78</v>
      </c>
      <c r="B79" s="16" t="s">
        <v>90</v>
      </c>
      <c r="C79" s="13">
        <v>1893</v>
      </c>
      <c r="D79" s="49" t="s">
        <v>255</v>
      </c>
      <c r="E79" s="17">
        <v>234</v>
      </c>
      <c r="F79" s="7" t="s">
        <v>11</v>
      </c>
      <c r="G79" s="26"/>
      <c r="I79" s="3" t="s">
        <v>8</v>
      </c>
      <c r="J79" s="4" t="s">
        <v>95</v>
      </c>
      <c r="K79" s="20">
        <f t="shared" si="6"/>
        <v>0.45454545454545453</v>
      </c>
      <c r="L79" s="21">
        <v>11</v>
      </c>
      <c r="M79" s="22">
        <v>1</v>
      </c>
      <c r="N79" s="15">
        <v>4</v>
      </c>
      <c r="O79" s="15">
        <v>1</v>
      </c>
      <c r="P79" s="15">
        <f t="shared" si="7"/>
        <v>5</v>
      </c>
      <c r="Q79" s="23">
        <v>119</v>
      </c>
      <c r="R79" s="24">
        <v>42355</v>
      </c>
      <c r="S79" s="6" t="s">
        <v>12</v>
      </c>
      <c r="Y79" s="25"/>
    </row>
    <row r="80" spans="1:25" ht="15" customHeight="1" x14ac:dyDescent="0.2">
      <c r="A80" s="1">
        <v>79</v>
      </c>
      <c r="B80" s="16" t="s">
        <v>90</v>
      </c>
      <c r="C80" s="13">
        <v>1893</v>
      </c>
      <c r="D80" s="49" t="s">
        <v>256</v>
      </c>
      <c r="E80" s="17">
        <v>235</v>
      </c>
      <c r="F80" s="7" t="s">
        <v>11</v>
      </c>
      <c r="G80" s="26"/>
      <c r="I80" s="3" t="s">
        <v>8</v>
      </c>
      <c r="J80" s="4" t="s">
        <v>96</v>
      </c>
      <c r="K80" s="20">
        <f t="shared" si="6"/>
        <v>0.19811320754716982</v>
      </c>
      <c r="L80" s="21">
        <v>53</v>
      </c>
      <c r="M80" s="22">
        <v>1</v>
      </c>
      <c r="N80" s="15">
        <v>9.5</v>
      </c>
      <c r="O80" s="15">
        <v>1</v>
      </c>
      <c r="P80" s="15">
        <f t="shared" si="7"/>
        <v>10.5</v>
      </c>
      <c r="Q80" s="23">
        <v>117</v>
      </c>
      <c r="R80" s="24">
        <v>42355</v>
      </c>
      <c r="S80" s="6" t="s">
        <v>12</v>
      </c>
      <c r="Y80" s="25"/>
    </row>
    <row r="81" spans="1:25" ht="15" customHeight="1" x14ac:dyDescent="0.2">
      <c r="A81" s="1">
        <v>80</v>
      </c>
      <c r="B81" s="16" t="s">
        <v>90</v>
      </c>
      <c r="C81" s="13">
        <v>1893</v>
      </c>
      <c r="D81" s="49" t="s">
        <v>282</v>
      </c>
      <c r="E81" s="17">
        <v>236</v>
      </c>
      <c r="F81" s="7" t="s">
        <v>11</v>
      </c>
      <c r="G81" s="26"/>
      <c r="I81" s="3" t="s">
        <v>8</v>
      </c>
      <c r="J81" s="4" t="s">
        <v>97</v>
      </c>
      <c r="K81" s="20">
        <f t="shared" si="6"/>
        <v>0.21052631578947367</v>
      </c>
      <c r="L81" s="21">
        <v>19</v>
      </c>
      <c r="M81" s="22">
        <v>1</v>
      </c>
      <c r="N81" s="15">
        <v>4</v>
      </c>
      <c r="O81" s="15">
        <v>0</v>
      </c>
      <c r="P81" s="15">
        <f t="shared" si="7"/>
        <v>4</v>
      </c>
      <c r="Q81" s="23">
        <v>15</v>
      </c>
      <c r="R81" s="24">
        <v>42248</v>
      </c>
      <c r="S81" s="6" t="s">
        <v>12</v>
      </c>
      <c r="Y81" s="25"/>
    </row>
    <row r="82" spans="1:25" ht="15" customHeight="1" x14ac:dyDescent="0.2">
      <c r="A82" s="1">
        <v>81</v>
      </c>
      <c r="B82" s="16" t="s">
        <v>90</v>
      </c>
      <c r="C82" s="13">
        <v>1893</v>
      </c>
      <c r="D82" s="49" t="s">
        <v>283</v>
      </c>
      <c r="E82" s="17">
        <v>237</v>
      </c>
      <c r="F82" s="7" t="s">
        <v>11</v>
      </c>
      <c r="G82" s="26"/>
      <c r="I82" s="3" t="s">
        <v>8</v>
      </c>
      <c r="J82" s="4" t="s">
        <v>98</v>
      </c>
      <c r="K82" s="20">
        <f t="shared" si="6"/>
        <v>0.60888888888888892</v>
      </c>
      <c r="L82" s="21">
        <v>9</v>
      </c>
      <c r="M82" s="22">
        <v>1</v>
      </c>
      <c r="N82" s="15">
        <v>3.26</v>
      </c>
      <c r="O82" s="15">
        <v>2.2200000000000002</v>
      </c>
      <c r="P82" s="15">
        <f t="shared" si="7"/>
        <v>5.48</v>
      </c>
      <c r="Q82" s="23">
        <v>111</v>
      </c>
      <c r="R82" s="24">
        <v>42343</v>
      </c>
      <c r="S82" s="6" t="s">
        <v>12</v>
      </c>
      <c r="Y82" s="25"/>
    </row>
    <row r="83" spans="1:25" ht="15" customHeight="1" x14ac:dyDescent="0.2">
      <c r="A83" s="1">
        <v>82</v>
      </c>
      <c r="B83" s="16" t="s">
        <v>90</v>
      </c>
      <c r="C83" s="13">
        <v>1893</v>
      </c>
      <c r="D83" s="49" t="s">
        <v>285</v>
      </c>
      <c r="E83" s="17">
        <v>238</v>
      </c>
      <c r="F83" s="7" t="s">
        <v>11</v>
      </c>
      <c r="G83" s="26"/>
      <c r="I83" s="3" t="s">
        <v>8</v>
      </c>
      <c r="J83" s="4" t="s">
        <v>99</v>
      </c>
      <c r="K83" s="20">
        <f t="shared" si="6"/>
        <v>0.15517241379310345</v>
      </c>
      <c r="L83" s="21">
        <v>145</v>
      </c>
      <c r="M83" s="22">
        <v>1</v>
      </c>
      <c r="N83" s="15">
        <v>20.5</v>
      </c>
      <c r="O83" s="15">
        <v>2</v>
      </c>
      <c r="P83" s="15">
        <f t="shared" si="7"/>
        <v>22.5</v>
      </c>
      <c r="Q83" s="23">
        <v>14</v>
      </c>
      <c r="R83" s="24">
        <v>42248</v>
      </c>
      <c r="S83" s="6" t="s">
        <v>12</v>
      </c>
      <c r="Y83" s="25"/>
    </row>
    <row r="84" spans="1:25" ht="15" customHeight="1" x14ac:dyDescent="0.2">
      <c r="A84" s="1">
        <v>83</v>
      </c>
      <c r="B84" s="16" t="s">
        <v>90</v>
      </c>
      <c r="C84" s="13">
        <v>1893</v>
      </c>
      <c r="D84" s="49" t="s">
        <v>287</v>
      </c>
      <c r="E84" s="17">
        <v>239</v>
      </c>
      <c r="F84" s="7" t="s">
        <v>11</v>
      </c>
      <c r="G84" s="26"/>
      <c r="I84" s="3" t="s">
        <v>8</v>
      </c>
      <c r="J84" s="4" t="s">
        <v>100</v>
      </c>
      <c r="K84" s="20">
        <f t="shared" si="6"/>
        <v>0.15490000000000001</v>
      </c>
      <c r="L84" s="21">
        <v>100</v>
      </c>
      <c r="M84" s="22">
        <v>1</v>
      </c>
      <c r="N84" s="15">
        <v>12.99</v>
      </c>
      <c r="O84" s="15">
        <v>2.5</v>
      </c>
      <c r="P84" s="15">
        <f t="shared" si="7"/>
        <v>15.49</v>
      </c>
      <c r="Q84" s="23">
        <v>108</v>
      </c>
      <c r="R84" s="24">
        <v>42336</v>
      </c>
      <c r="S84" s="6" t="s">
        <v>12</v>
      </c>
      <c r="Y84" s="25"/>
    </row>
    <row r="85" spans="1:25" ht="15" customHeight="1" x14ac:dyDescent="0.2">
      <c r="A85" s="1">
        <v>84</v>
      </c>
      <c r="B85" s="16" t="s">
        <v>90</v>
      </c>
      <c r="C85" s="13">
        <v>1893</v>
      </c>
      <c r="D85" s="49" t="s">
        <v>290</v>
      </c>
      <c r="E85" s="17">
        <v>240</v>
      </c>
      <c r="F85" s="7" t="s">
        <v>11</v>
      </c>
      <c r="G85" s="26"/>
      <c r="I85" s="3" t="s">
        <v>8</v>
      </c>
      <c r="J85" s="4" t="s">
        <v>101</v>
      </c>
      <c r="K85" s="20">
        <f t="shared" si="6"/>
        <v>0.29155000000000003</v>
      </c>
      <c r="L85" s="21">
        <v>200</v>
      </c>
      <c r="M85" s="22">
        <v>1</v>
      </c>
      <c r="N85" s="15">
        <v>55.77</v>
      </c>
      <c r="O85" s="15">
        <v>2.54</v>
      </c>
      <c r="P85" s="15">
        <f t="shared" si="7"/>
        <v>58.31</v>
      </c>
      <c r="Q85" s="23">
        <v>42</v>
      </c>
      <c r="R85" s="24">
        <v>42267</v>
      </c>
      <c r="S85" s="6" t="s">
        <v>12</v>
      </c>
      <c r="Y85" s="25"/>
    </row>
    <row r="86" spans="1:25" ht="15" customHeight="1" x14ac:dyDescent="0.2">
      <c r="A86" s="1">
        <v>85</v>
      </c>
      <c r="B86" s="16" t="s">
        <v>90</v>
      </c>
      <c r="C86" s="13">
        <v>1893</v>
      </c>
      <c r="D86" s="49" t="s">
        <v>310</v>
      </c>
      <c r="E86" s="17">
        <v>241</v>
      </c>
      <c r="F86" s="7" t="s">
        <v>11</v>
      </c>
      <c r="G86" s="26"/>
      <c r="H86" s="19">
        <v>24</v>
      </c>
      <c r="I86" s="3" t="s">
        <v>8</v>
      </c>
      <c r="J86" s="4" t="s">
        <v>102</v>
      </c>
      <c r="K86" s="20">
        <f t="shared" si="6"/>
        <v>0.25415384615384612</v>
      </c>
      <c r="L86" s="21">
        <v>650</v>
      </c>
      <c r="M86" s="22">
        <v>1</v>
      </c>
      <c r="N86" s="15">
        <v>140</v>
      </c>
      <c r="O86" s="15">
        <v>25.2</v>
      </c>
      <c r="P86" s="15">
        <f t="shared" si="7"/>
        <v>165.2</v>
      </c>
      <c r="Q86" s="23">
        <v>98</v>
      </c>
      <c r="R86" s="24">
        <v>42303</v>
      </c>
      <c r="S86" s="6" t="s">
        <v>976</v>
      </c>
      <c r="Y86" s="25"/>
    </row>
    <row r="87" spans="1:25" ht="15" customHeight="1" x14ac:dyDescent="0.2">
      <c r="A87" s="1">
        <v>86</v>
      </c>
      <c r="B87" s="16" t="s">
        <v>90</v>
      </c>
      <c r="C87" s="13">
        <v>1893</v>
      </c>
      <c r="D87" s="49" t="s">
        <v>300</v>
      </c>
      <c r="E87" s="17">
        <v>242</v>
      </c>
      <c r="F87" s="7" t="s">
        <v>11</v>
      </c>
      <c r="G87" s="26"/>
      <c r="H87" s="19">
        <v>48</v>
      </c>
      <c r="I87" s="3" t="s">
        <v>8</v>
      </c>
      <c r="J87" s="4" t="s">
        <v>103</v>
      </c>
      <c r="K87" s="20">
        <f t="shared" si="6"/>
        <v>0.24786666666666665</v>
      </c>
      <c r="L87" s="21">
        <v>600</v>
      </c>
      <c r="M87" s="22">
        <v>1</v>
      </c>
      <c r="N87" s="15">
        <v>148.72</v>
      </c>
      <c r="O87" s="15">
        <v>0</v>
      </c>
      <c r="P87" s="15">
        <f t="shared" si="7"/>
        <v>148.72</v>
      </c>
      <c r="Q87" s="23">
        <v>140</v>
      </c>
      <c r="R87" s="24">
        <v>42397</v>
      </c>
      <c r="S87" s="6" t="s">
        <v>977</v>
      </c>
      <c r="Y87" s="25"/>
    </row>
    <row r="88" spans="1:25" ht="15" customHeight="1" x14ac:dyDescent="0.2">
      <c r="A88" s="1">
        <v>87</v>
      </c>
      <c r="B88" s="16" t="s">
        <v>90</v>
      </c>
      <c r="C88" s="13">
        <v>1893</v>
      </c>
      <c r="D88" s="49" t="s">
        <v>301</v>
      </c>
      <c r="E88" s="17">
        <v>243</v>
      </c>
      <c r="F88" s="7" t="s">
        <v>11</v>
      </c>
      <c r="G88" s="26"/>
      <c r="H88" s="19">
        <v>36</v>
      </c>
      <c r="I88" s="3" t="s">
        <v>8</v>
      </c>
      <c r="J88" s="4" t="s">
        <v>104</v>
      </c>
      <c r="K88" s="20">
        <f t="shared" si="6"/>
        <v>0.48484848484848486</v>
      </c>
      <c r="L88" s="21">
        <v>825</v>
      </c>
      <c r="M88" s="22">
        <v>1</v>
      </c>
      <c r="N88" s="15">
        <v>400</v>
      </c>
      <c r="O88" s="15">
        <v>0</v>
      </c>
      <c r="P88" s="15">
        <f t="shared" si="7"/>
        <v>400</v>
      </c>
      <c r="Q88" s="23">
        <v>102</v>
      </c>
      <c r="R88" s="24">
        <v>42305</v>
      </c>
      <c r="S88" s="6" t="s">
        <v>977</v>
      </c>
      <c r="Y88" s="25"/>
    </row>
    <row r="89" spans="1:25" ht="15" customHeight="1" x14ac:dyDescent="0.2">
      <c r="A89" s="1">
        <v>88</v>
      </c>
      <c r="B89" s="16" t="s">
        <v>90</v>
      </c>
      <c r="C89" s="13">
        <v>1893</v>
      </c>
      <c r="D89" s="49" t="s">
        <v>302</v>
      </c>
      <c r="E89" s="17">
        <v>244</v>
      </c>
      <c r="F89" s="7" t="s">
        <v>11</v>
      </c>
      <c r="G89" s="26"/>
      <c r="I89" s="3" t="s">
        <v>8</v>
      </c>
      <c r="J89" s="4" t="s">
        <v>911</v>
      </c>
      <c r="K89" s="20">
        <f t="shared" si="6"/>
        <v>0.36964285714285716</v>
      </c>
      <c r="L89" s="9">
        <v>1050</v>
      </c>
      <c r="M89" s="22">
        <v>1</v>
      </c>
      <c r="N89" s="15">
        <v>388.125</v>
      </c>
      <c r="O89" s="15">
        <v>0</v>
      </c>
      <c r="P89" s="15">
        <f t="shared" si="7"/>
        <v>388.125</v>
      </c>
      <c r="Q89" s="23">
        <v>142</v>
      </c>
      <c r="R89" s="24">
        <v>42598</v>
      </c>
      <c r="S89" s="6" t="s">
        <v>977</v>
      </c>
      <c r="Y89" s="25"/>
    </row>
    <row r="90" spans="1:25" ht="15" customHeight="1" x14ac:dyDescent="0.2">
      <c r="A90" s="1">
        <v>89</v>
      </c>
      <c r="B90" s="16" t="s">
        <v>90</v>
      </c>
      <c r="C90" s="13">
        <v>1893</v>
      </c>
      <c r="D90" s="49" t="s">
        <v>311</v>
      </c>
      <c r="E90" s="17">
        <v>245</v>
      </c>
      <c r="F90" s="7" t="s">
        <v>11</v>
      </c>
      <c r="G90" s="31" t="s">
        <v>10</v>
      </c>
      <c r="H90" s="19">
        <v>4</v>
      </c>
      <c r="I90" s="3" t="s">
        <v>8</v>
      </c>
      <c r="J90" s="4" t="s">
        <v>105</v>
      </c>
      <c r="K90" s="20">
        <f t="shared" si="6"/>
        <v>0.63916666666666666</v>
      </c>
      <c r="L90" s="21">
        <v>1200</v>
      </c>
      <c r="M90" s="22">
        <v>1</v>
      </c>
      <c r="N90" s="15">
        <v>650</v>
      </c>
      <c r="O90" s="15">
        <v>117</v>
      </c>
      <c r="P90" s="15">
        <f t="shared" si="7"/>
        <v>767</v>
      </c>
      <c r="Q90" s="23">
        <v>96</v>
      </c>
      <c r="R90" s="24">
        <v>42303</v>
      </c>
      <c r="S90" s="6" t="s">
        <v>976</v>
      </c>
      <c r="Y90" s="25"/>
    </row>
    <row r="91" spans="1:25" ht="15" customHeight="1" x14ac:dyDescent="0.2">
      <c r="A91" s="1">
        <v>90</v>
      </c>
      <c r="B91" s="16" t="s">
        <v>610</v>
      </c>
      <c r="C91" s="13">
        <v>1894</v>
      </c>
      <c r="D91" s="49">
        <v>71</v>
      </c>
      <c r="E91" s="17">
        <v>246</v>
      </c>
      <c r="F91" s="7" t="s">
        <v>11</v>
      </c>
      <c r="G91" s="2"/>
      <c r="I91" s="3" t="s">
        <v>595</v>
      </c>
      <c r="J91" s="4" t="s">
        <v>50</v>
      </c>
      <c r="K91" s="20">
        <f t="shared" si="6"/>
        <v>0.14697236919459145</v>
      </c>
      <c r="L91" s="21">
        <v>7</v>
      </c>
      <c r="M91" s="22">
        <v>1</v>
      </c>
      <c r="N91" s="15">
        <v>1.0288065843621401</v>
      </c>
      <c r="O91" s="15">
        <v>0</v>
      </c>
      <c r="P91" s="15">
        <f>+N91+O91</f>
        <v>1.0288065843621401</v>
      </c>
      <c r="Q91" s="23">
        <v>1</v>
      </c>
      <c r="R91" s="8">
        <v>42224</v>
      </c>
      <c r="S91" s="6" t="s">
        <v>975</v>
      </c>
    </row>
    <row r="92" spans="1:25" ht="15" customHeight="1" x14ac:dyDescent="0.2">
      <c r="A92" s="1">
        <v>91</v>
      </c>
      <c r="B92" s="16" t="s">
        <v>610</v>
      </c>
      <c r="C92" s="13">
        <v>1894</v>
      </c>
      <c r="D92" s="49">
        <v>72</v>
      </c>
      <c r="E92" s="17">
        <v>248</v>
      </c>
      <c r="F92" s="7" t="s">
        <v>11</v>
      </c>
      <c r="G92" s="2"/>
      <c r="I92" s="3" t="s">
        <v>595</v>
      </c>
      <c r="J92" s="4" t="s">
        <v>107</v>
      </c>
      <c r="K92" s="20">
        <f t="shared" si="6"/>
        <v>0.14697236919459145</v>
      </c>
      <c r="L92" s="21">
        <v>9</v>
      </c>
      <c r="M92" s="22">
        <v>1</v>
      </c>
      <c r="N92" s="15">
        <v>1.322751322751323</v>
      </c>
      <c r="O92" s="15">
        <v>0</v>
      </c>
      <c r="P92" s="15">
        <f>+N92+O92</f>
        <v>1.322751322751323</v>
      </c>
      <c r="Q92" s="23">
        <v>1</v>
      </c>
      <c r="R92" s="8">
        <v>42224</v>
      </c>
      <c r="S92" s="6" t="s">
        <v>975</v>
      </c>
    </row>
    <row r="93" spans="1:25" ht="15" customHeight="1" x14ac:dyDescent="0.2">
      <c r="A93" s="1">
        <v>92</v>
      </c>
      <c r="B93" s="16" t="s">
        <v>610</v>
      </c>
      <c r="C93" s="13">
        <v>1895</v>
      </c>
      <c r="D93" s="49">
        <v>73</v>
      </c>
      <c r="E93" s="17">
        <v>268</v>
      </c>
      <c r="F93" s="7" t="s">
        <v>11</v>
      </c>
      <c r="G93" s="2"/>
      <c r="I93" s="3" t="s">
        <v>595</v>
      </c>
      <c r="J93" s="4" t="s">
        <v>81</v>
      </c>
      <c r="K93" s="20">
        <f t="shared" si="6"/>
        <v>0.14697236919459145</v>
      </c>
      <c r="L93" s="21">
        <v>2.25</v>
      </c>
      <c r="M93" s="22">
        <v>1</v>
      </c>
      <c r="N93" s="15">
        <v>0.33068783068783075</v>
      </c>
      <c r="O93" s="15">
        <v>0</v>
      </c>
      <c r="P93" s="15">
        <f>+N93+O93</f>
        <v>0.33068783068783075</v>
      </c>
      <c r="Q93" s="23">
        <v>1</v>
      </c>
      <c r="R93" s="8">
        <v>42224</v>
      </c>
      <c r="S93" s="6" t="s">
        <v>975</v>
      </c>
      <c r="Y93" s="25"/>
    </row>
    <row r="94" spans="1:25" ht="15" customHeight="1" x14ac:dyDescent="0.2">
      <c r="A94" s="1">
        <v>93</v>
      </c>
      <c r="B94" s="16" t="s">
        <v>610</v>
      </c>
      <c r="C94" s="13">
        <v>1895</v>
      </c>
      <c r="D94" s="49">
        <v>74</v>
      </c>
      <c r="E94" s="17">
        <v>269</v>
      </c>
      <c r="F94" s="7" t="s">
        <v>11</v>
      </c>
      <c r="G94" s="2"/>
      <c r="I94" s="3" t="s">
        <v>595</v>
      </c>
      <c r="J94" s="4" t="s">
        <v>82</v>
      </c>
      <c r="K94" s="20">
        <f t="shared" si="6"/>
        <v>0.14697236919459145</v>
      </c>
      <c r="L94" s="21">
        <v>3.5</v>
      </c>
      <c r="M94" s="22">
        <v>1</v>
      </c>
      <c r="N94" s="15">
        <v>0.51440329218107006</v>
      </c>
      <c r="O94" s="15">
        <v>0</v>
      </c>
      <c r="P94" s="15">
        <f>+N94+O94</f>
        <v>0.51440329218107006</v>
      </c>
      <c r="Q94" s="23">
        <v>1</v>
      </c>
      <c r="R94" s="8">
        <v>42224</v>
      </c>
      <c r="S94" s="6" t="s">
        <v>975</v>
      </c>
      <c r="Y94" s="25"/>
    </row>
    <row r="95" spans="1:25" ht="15" customHeight="1" x14ac:dyDescent="0.2">
      <c r="A95" s="1">
        <v>94</v>
      </c>
      <c r="B95" s="16" t="s">
        <v>610</v>
      </c>
      <c r="C95" s="13">
        <v>1895</v>
      </c>
      <c r="D95" s="49">
        <v>75</v>
      </c>
      <c r="E95" s="17">
        <v>270</v>
      </c>
      <c r="F95" s="7" t="s">
        <v>11</v>
      </c>
      <c r="G95" s="2"/>
      <c r="I95" s="3" t="s">
        <v>595</v>
      </c>
      <c r="J95" s="4" t="s">
        <v>83</v>
      </c>
      <c r="K95" s="20">
        <f t="shared" si="6"/>
        <v>0.14697236919459145</v>
      </c>
      <c r="L95" s="21">
        <v>3.5</v>
      </c>
      <c r="M95" s="22">
        <v>1</v>
      </c>
      <c r="N95" s="15">
        <v>0.51440329218107006</v>
      </c>
      <c r="O95" s="15">
        <v>0</v>
      </c>
      <c r="P95" s="15">
        <f>+N95+O95</f>
        <v>0.51440329218107006</v>
      </c>
      <c r="Q95" s="23">
        <v>1</v>
      </c>
      <c r="R95" s="8">
        <v>42224</v>
      </c>
      <c r="S95" s="6" t="s">
        <v>975</v>
      </c>
    </row>
    <row r="96" spans="1:25" ht="15" customHeight="1" x14ac:dyDescent="0.2">
      <c r="A96" s="1">
        <v>95</v>
      </c>
      <c r="B96" s="16" t="s">
        <v>610</v>
      </c>
      <c r="C96" s="13">
        <v>1895</v>
      </c>
      <c r="D96" s="49">
        <v>76</v>
      </c>
      <c r="E96" s="17">
        <v>271</v>
      </c>
      <c r="F96" s="7" t="s">
        <v>11</v>
      </c>
      <c r="G96" s="26"/>
      <c r="I96" s="3" t="s">
        <v>595</v>
      </c>
      <c r="J96" s="4" t="s">
        <v>108</v>
      </c>
      <c r="K96" s="20">
        <f t="shared" si="6"/>
        <v>0.35</v>
      </c>
      <c r="L96" s="21">
        <v>9</v>
      </c>
      <c r="M96" s="22">
        <v>1</v>
      </c>
      <c r="N96" s="15">
        <v>2.25</v>
      </c>
      <c r="O96" s="15">
        <v>0.9</v>
      </c>
      <c r="P96" s="15">
        <f>+O96+N96</f>
        <v>3.15</v>
      </c>
      <c r="Q96" s="23">
        <v>66</v>
      </c>
      <c r="R96" s="24">
        <v>42277</v>
      </c>
      <c r="S96" s="6" t="s">
        <v>12</v>
      </c>
      <c r="Y96" s="25"/>
    </row>
    <row r="97" spans="1:25" x14ac:dyDescent="0.2">
      <c r="A97" s="1">
        <v>96</v>
      </c>
      <c r="B97" s="16" t="s">
        <v>610</v>
      </c>
      <c r="C97" s="13">
        <v>1895</v>
      </c>
      <c r="D97" s="49">
        <v>77</v>
      </c>
      <c r="E97" s="17">
        <v>272</v>
      </c>
      <c r="F97" s="7" t="s">
        <v>11</v>
      </c>
      <c r="G97" s="2"/>
      <c r="I97" s="3" t="s">
        <v>595</v>
      </c>
      <c r="J97" s="4" t="s">
        <v>109</v>
      </c>
      <c r="K97" s="20">
        <f t="shared" si="6"/>
        <v>0.14697236919459145</v>
      </c>
      <c r="L97" s="21">
        <v>2.75</v>
      </c>
      <c r="M97" s="22">
        <v>1</v>
      </c>
      <c r="N97" s="15">
        <v>0.40417401528512648</v>
      </c>
      <c r="O97" s="15">
        <v>0</v>
      </c>
      <c r="P97" s="15">
        <f>+N97+O97</f>
        <v>0.40417401528512648</v>
      </c>
      <c r="Q97" s="23">
        <v>1</v>
      </c>
      <c r="R97" s="8">
        <v>42224</v>
      </c>
      <c r="S97" s="6" t="s">
        <v>975</v>
      </c>
      <c r="Y97" s="25"/>
    </row>
    <row r="98" spans="1:25" ht="15" customHeight="1" x14ac:dyDescent="0.2">
      <c r="A98" s="1">
        <v>97</v>
      </c>
      <c r="B98" s="16" t="s">
        <v>610</v>
      </c>
      <c r="C98" s="13">
        <v>1894</v>
      </c>
      <c r="D98" s="49">
        <v>78</v>
      </c>
      <c r="E98" s="17">
        <v>273</v>
      </c>
      <c r="F98" s="7" t="s">
        <v>11</v>
      </c>
      <c r="G98" s="26"/>
      <c r="I98" s="3" t="s">
        <v>595</v>
      </c>
      <c r="J98" s="4" t="s">
        <v>110</v>
      </c>
      <c r="K98" s="20">
        <f t="shared" si="6"/>
        <v>9.0434782608695655E-2</v>
      </c>
      <c r="L98" s="21">
        <v>23</v>
      </c>
      <c r="M98" s="22">
        <v>1</v>
      </c>
      <c r="N98" s="15">
        <v>1.29</v>
      </c>
      <c r="O98" s="15">
        <v>0.79</v>
      </c>
      <c r="P98" s="15">
        <f t="shared" ref="P98:P103" si="8">+O98+N98</f>
        <v>2.08</v>
      </c>
      <c r="Q98" s="23">
        <v>100</v>
      </c>
      <c r="R98" s="24">
        <v>42304</v>
      </c>
      <c r="S98" s="6" t="s">
        <v>12</v>
      </c>
      <c r="Y98" s="25"/>
    </row>
    <row r="99" spans="1:25" x14ac:dyDescent="0.2">
      <c r="A99" s="1">
        <v>98</v>
      </c>
      <c r="B99" s="16" t="s">
        <v>610</v>
      </c>
      <c r="C99" s="13">
        <v>1895</v>
      </c>
      <c r="D99" s="49">
        <v>79</v>
      </c>
      <c r="E99" s="17">
        <v>274</v>
      </c>
      <c r="F99" s="7" t="s">
        <v>11</v>
      </c>
      <c r="G99" s="26"/>
      <c r="I99" s="3" t="s">
        <v>595</v>
      </c>
      <c r="J99" s="4" t="s">
        <v>111</v>
      </c>
      <c r="K99" s="20">
        <f t="shared" si="6"/>
        <v>0.18145454545454545</v>
      </c>
      <c r="L99" s="21">
        <v>27.5</v>
      </c>
      <c r="M99" s="22">
        <v>1</v>
      </c>
      <c r="N99" s="15">
        <v>4.99</v>
      </c>
      <c r="O99" s="15">
        <v>0</v>
      </c>
      <c r="P99" s="15">
        <f t="shared" si="8"/>
        <v>4.99</v>
      </c>
      <c r="Q99" s="23">
        <v>34</v>
      </c>
      <c r="R99" s="24">
        <v>42264</v>
      </c>
      <c r="S99" s="6" t="s">
        <v>12</v>
      </c>
      <c r="Y99" s="25"/>
    </row>
    <row r="100" spans="1:25" x14ac:dyDescent="0.2">
      <c r="A100" s="1">
        <v>99</v>
      </c>
      <c r="B100" s="16" t="s">
        <v>610</v>
      </c>
      <c r="C100" s="13">
        <v>1895</v>
      </c>
      <c r="D100" s="49">
        <v>80</v>
      </c>
      <c r="E100" s="17">
        <v>275</v>
      </c>
      <c r="F100" s="7" t="s">
        <v>11</v>
      </c>
      <c r="G100" s="26"/>
      <c r="H100" s="19">
        <v>89</v>
      </c>
      <c r="I100" s="3" t="s">
        <v>595</v>
      </c>
      <c r="J100" s="4" t="s">
        <v>112</v>
      </c>
      <c r="K100" s="20">
        <f t="shared" si="6"/>
        <v>0.33750000000000002</v>
      </c>
      <c r="L100" s="21">
        <v>40</v>
      </c>
      <c r="M100" s="22">
        <v>1</v>
      </c>
      <c r="N100" s="15">
        <v>13.5</v>
      </c>
      <c r="O100" s="15">
        <v>0</v>
      </c>
      <c r="P100" s="15">
        <f t="shared" si="8"/>
        <v>13.5</v>
      </c>
      <c r="Q100" s="23">
        <v>56</v>
      </c>
      <c r="R100" s="24">
        <v>42273</v>
      </c>
      <c r="S100" s="6" t="s">
        <v>12</v>
      </c>
      <c r="Y100" s="25"/>
    </row>
    <row r="101" spans="1:25" ht="15" customHeight="1" x14ac:dyDescent="0.2">
      <c r="A101" s="1">
        <v>100</v>
      </c>
      <c r="B101" s="16" t="s">
        <v>610</v>
      </c>
      <c r="C101" s="13">
        <v>1895</v>
      </c>
      <c r="D101" s="49">
        <v>81</v>
      </c>
      <c r="E101" s="17">
        <v>276</v>
      </c>
      <c r="F101" s="7" t="s">
        <v>11</v>
      </c>
      <c r="G101" s="26"/>
      <c r="H101" s="19">
        <v>50</v>
      </c>
      <c r="I101" s="3" t="s">
        <v>595</v>
      </c>
      <c r="J101" s="4" t="s">
        <v>113</v>
      </c>
      <c r="K101" s="20">
        <f t="shared" si="6"/>
        <v>0.13</v>
      </c>
      <c r="L101" s="21">
        <v>100</v>
      </c>
      <c r="M101" s="22">
        <v>1</v>
      </c>
      <c r="N101" s="15">
        <v>10.5</v>
      </c>
      <c r="O101" s="15">
        <v>2.5</v>
      </c>
      <c r="P101" s="15">
        <f t="shared" si="8"/>
        <v>13</v>
      </c>
      <c r="Q101" s="23">
        <v>88</v>
      </c>
      <c r="R101" s="24">
        <v>42289</v>
      </c>
      <c r="S101" s="6" t="s">
        <v>12</v>
      </c>
      <c r="Y101" s="25"/>
    </row>
    <row r="102" spans="1:25" ht="17" customHeight="1" x14ac:dyDescent="0.2">
      <c r="A102" s="1">
        <v>101</v>
      </c>
      <c r="B102" s="16" t="s">
        <v>610</v>
      </c>
      <c r="C102" s="13">
        <v>1895</v>
      </c>
      <c r="D102" s="49">
        <v>82</v>
      </c>
      <c r="E102" s="17">
        <v>277</v>
      </c>
      <c r="F102" s="7" t="s">
        <v>11</v>
      </c>
      <c r="G102" s="26"/>
      <c r="I102" s="3" t="s">
        <v>595</v>
      </c>
      <c r="J102" s="4" t="s">
        <v>114</v>
      </c>
      <c r="K102" s="20">
        <f t="shared" si="6"/>
        <v>0.26197647058823531</v>
      </c>
      <c r="L102" s="21">
        <v>425</v>
      </c>
      <c r="M102" s="22">
        <v>1</v>
      </c>
      <c r="N102" s="15">
        <v>105.34</v>
      </c>
      <c r="O102" s="15">
        <v>6</v>
      </c>
      <c r="P102" s="15">
        <f t="shared" si="8"/>
        <v>111.34</v>
      </c>
      <c r="Q102" s="23">
        <v>95</v>
      </c>
      <c r="R102" s="24">
        <v>42302</v>
      </c>
      <c r="S102" s="6" t="s">
        <v>12</v>
      </c>
      <c r="Y102" s="25"/>
    </row>
    <row r="103" spans="1:25" ht="15" customHeight="1" x14ac:dyDescent="0.2">
      <c r="A103" s="1">
        <v>102</v>
      </c>
      <c r="B103" s="16" t="s">
        <v>610</v>
      </c>
      <c r="C103" s="13">
        <v>1895</v>
      </c>
      <c r="D103" s="49">
        <v>83</v>
      </c>
      <c r="E103" s="17">
        <v>278</v>
      </c>
      <c r="F103" s="7" t="s">
        <v>11</v>
      </c>
      <c r="G103" s="26"/>
      <c r="H103" s="19">
        <v>59</v>
      </c>
      <c r="I103" s="3" t="s">
        <v>595</v>
      </c>
      <c r="J103" s="4" t="s">
        <v>115</v>
      </c>
      <c r="K103" s="20">
        <f t="shared" si="6"/>
        <v>0.32284800000000002</v>
      </c>
      <c r="L103" s="21">
        <v>625</v>
      </c>
      <c r="M103" s="22">
        <v>1</v>
      </c>
      <c r="N103" s="15">
        <v>199.99</v>
      </c>
      <c r="O103" s="15">
        <v>1.79</v>
      </c>
      <c r="P103" s="15">
        <f t="shared" si="8"/>
        <v>201.78</v>
      </c>
      <c r="Q103" s="23">
        <v>103</v>
      </c>
      <c r="R103" s="24">
        <v>42305</v>
      </c>
      <c r="S103" s="6" t="s">
        <v>12</v>
      </c>
      <c r="Y103" s="25"/>
    </row>
    <row r="104" spans="1:25" ht="15" customHeight="1" x14ac:dyDescent="0.2">
      <c r="A104" s="1">
        <v>103</v>
      </c>
      <c r="B104" s="16" t="s">
        <v>611</v>
      </c>
      <c r="C104" s="13">
        <v>1898</v>
      </c>
      <c r="D104" s="49">
        <v>84</v>
      </c>
      <c r="E104" s="17">
        <v>279</v>
      </c>
      <c r="F104" s="7" t="s">
        <v>11</v>
      </c>
      <c r="G104" s="2"/>
      <c r="I104" s="3" t="s">
        <v>595</v>
      </c>
      <c r="J104" s="4" t="s">
        <v>116</v>
      </c>
      <c r="K104" s="20">
        <f t="shared" si="6"/>
        <v>0.14697236919459145</v>
      </c>
      <c r="L104" s="21">
        <v>0.5</v>
      </c>
      <c r="M104" s="22">
        <v>1</v>
      </c>
      <c r="N104" s="15">
        <v>7.3486184597295723E-2</v>
      </c>
      <c r="O104" s="15">
        <v>0</v>
      </c>
      <c r="P104" s="15">
        <f>+N104+O104</f>
        <v>7.3486184597295723E-2</v>
      </c>
      <c r="Q104" s="23">
        <v>1</v>
      </c>
      <c r="R104" s="8">
        <v>42224</v>
      </c>
      <c r="S104" s="6" t="s">
        <v>975</v>
      </c>
      <c r="Y104" s="25"/>
    </row>
    <row r="105" spans="1:25" ht="18" customHeight="1" x14ac:dyDescent="0.2">
      <c r="A105" s="1">
        <v>104</v>
      </c>
      <c r="B105" s="16" t="s">
        <v>611</v>
      </c>
      <c r="C105" s="13">
        <v>1898</v>
      </c>
      <c r="D105" s="49">
        <v>85</v>
      </c>
      <c r="E105" s="17" t="s">
        <v>117</v>
      </c>
      <c r="F105" s="7" t="s">
        <v>11</v>
      </c>
      <c r="G105" s="2"/>
      <c r="I105" s="3" t="s">
        <v>595</v>
      </c>
      <c r="J105" s="4" t="s">
        <v>118</v>
      </c>
      <c r="K105" s="20">
        <f t="shared" si="6"/>
        <v>0.14787236919459151</v>
      </c>
      <c r="L105" s="21">
        <v>200</v>
      </c>
      <c r="M105" s="22">
        <v>1</v>
      </c>
      <c r="N105" s="15">
        <f>29.3944738389183+0.18</f>
        <v>29.574473838918301</v>
      </c>
      <c r="O105" s="15">
        <v>0</v>
      </c>
      <c r="P105" s="15">
        <f>+N105+O105</f>
        <v>29.574473838918301</v>
      </c>
      <c r="Q105" s="23">
        <v>1</v>
      </c>
      <c r="R105" s="8">
        <v>42224</v>
      </c>
      <c r="S105" s="6" t="s">
        <v>975</v>
      </c>
    </row>
    <row r="106" spans="1:25" x14ac:dyDescent="0.2">
      <c r="A106" s="1">
        <v>105</v>
      </c>
      <c r="B106" s="16" t="s">
        <v>611</v>
      </c>
      <c r="C106" s="13">
        <v>1898</v>
      </c>
      <c r="D106" s="49">
        <v>86</v>
      </c>
      <c r="E106" s="17">
        <v>280</v>
      </c>
      <c r="F106" s="7" t="s">
        <v>11</v>
      </c>
      <c r="G106" s="2"/>
      <c r="I106" s="3" t="s">
        <v>595</v>
      </c>
      <c r="J106" s="4" t="s">
        <v>119</v>
      </c>
      <c r="K106" s="20">
        <f t="shared" si="6"/>
        <v>0.14697236919459145</v>
      </c>
      <c r="L106" s="21">
        <v>3.25</v>
      </c>
      <c r="M106" s="22">
        <v>1</v>
      </c>
      <c r="N106" s="15">
        <v>0.4776601998824222</v>
      </c>
      <c r="O106" s="15">
        <v>0</v>
      </c>
      <c r="P106" s="15">
        <f>+N106+O106</f>
        <v>0.4776601998824222</v>
      </c>
      <c r="Q106" s="23">
        <v>1</v>
      </c>
      <c r="R106" s="8">
        <v>42224</v>
      </c>
      <c r="S106" s="6" t="s">
        <v>975</v>
      </c>
    </row>
    <row r="107" spans="1:25" ht="15" customHeight="1" x14ac:dyDescent="0.2">
      <c r="A107" s="1">
        <v>106</v>
      </c>
      <c r="B107" s="16" t="s">
        <v>611</v>
      </c>
      <c r="C107" s="13">
        <v>1898</v>
      </c>
      <c r="D107" s="49">
        <v>87</v>
      </c>
      <c r="E107" s="17">
        <v>281</v>
      </c>
      <c r="F107" s="7" t="s">
        <v>11</v>
      </c>
      <c r="G107" s="2"/>
      <c r="I107" s="3" t="s">
        <v>595</v>
      </c>
      <c r="J107" s="4" t="s">
        <v>120</v>
      </c>
      <c r="K107" s="20">
        <f t="shared" si="6"/>
        <v>0.14697236919459145</v>
      </c>
      <c r="L107" s="21">
        <v>2.25</v>
      </c>
      <c r="M107" s="22">
        <v>1</v>
      </c>
      <c r="N107" s="15">
        <v>0.33068783068783075</v>
      </c>
      <c r="O107" s="15">
        <v>0</v>
      </c>
      <c r="P107" s="15">
        <f>+N107+O107</f>
        <v>0.33068783068783075</v>
      </c>
      <c r="Q107" s="23">
        <v>1</v>
      </c>
      <c r="R107" s="8">
        <v>42224</v>
      </c>
      <c r="S107" s="6" t="s">
        <v>975</v>
      </c>
      <c r="Y107" s="25"/>
    </row>
    <row r="108" spans="1:25" x14ac:dyDescent="0.2">
      <c r="A108" s="1">
        <v>107</v>
      </c>
      <c r="B108" s="16" t="s">
        <v>611</v>
      </c>
      <c r="C108" s="13">
        <v>1898</v>
      </c>
      <c r="D108" s="49">
        <v>88</v>
      </c>
      <c r="E108" s="17">
        <v>282</v>
      </c>
      <c r="F108" s="7" t="s">
        <v>11</v>
      </c>
      <c r="G108" s="26"/>
      <c r="I108" s="3" t="s">
        <v>595</v>
      </c>
      <c r="J108" s="4" t="s">
        <v>121</v>
      </c>
      <c r="K108" s="20">
        <f t="shared" si="6"/>
        <v>0.56428571428571428</v>
      </c>
      <c r="L108" s="21">
        <v>7</v>
      </c>
      <c r="M108" s="22">
        <v>1</v>
      </c>
      <c r="N108" s="15">
        <v>3.95</v>
      </c>
      <c r="O108" s="15">
        <v>0</v>
      </c>
      <c r="P108" s="15">
        <f>+O108+N108</f>
        <v>3.95</v>
      </c>
      <c r="Q108" s="23">
        <v>77</v>
      </c>
      <c r="R108" s="24">
        <v>42280</v>
      </c>
      <c r="S108" s="6" t="s">
        <v>12</v>
      </c>
      <c r="Y108" s="25"/>
    </row>
    <row r="109" spans="1:25" ht="17" customHeight="1" x14ac:dyDescent="0.2">
      <c r="A109" s="1">
        <v>108</v>
      </c>
      <c r="B109" s="16" t="s">
        <v>611</v>
      </c>
      <c r="C109" s="13">
        <v>1898</v>
      </c>
      <c r="D109" s="49">
        <v>89</v>
      </c>
      <c r="E109" s="17" t="s">
        <v>122</v>
      </c>
      <c r="F109" s="7" t="s">
        <v>11</v>
      </c>
      <c r="G109" s="26"/>
      <c r="I109" s="3" t="s">
        <v>595</v>
      </c>
      <c r="J109" s="4" t="s">
        <v>123</v>
      </c>
      <c r="K109" s="20">
        <f t="shared" si="6"/>
        <v>0.16</v>
      </c>
      <c r="L109" s="21">
        <v>12.5</v>
      </c>
      <c r="M109" s="22">
        <v>1</v>
      </c>
      <c r="N109" s="15">
        <v>0.01</v>
      </c>
      <c r="O109" s="15">
        <v>1.99</v>
      </c>
      <c r="P109" s="15">
        <f>+O109+N109</f>
        <v>2</v>
      </c>
      <c r="Q109" s="23">
        <v>110</v>
      </c>
      <c r="R109" s="24">
        <v>42336</v>
      </c>
      <c r="S109" s="6" t="s">
        <v>12</v>
      </c>
      <c r="Y109" s="25"/>
    </row>
    <row r="110" spans="1:25" ht="17" customHeight="1" x14ac:dyDescent="0.2">
      <c r="A110" s="1">
        <v>109</v>
      </c>
      <c r="B110" s="16" t="s">
        <v>611</v>
      </c>
      <c r="C110" s="13">
        <v>1898</v>
      </c>
      <c r="D110" s="49">
        <v>90</v>
      </c>
      <c r="E110" s="17">
        <v>284</v>
      </c>
      <c r="F110" s="7" t="s">
        <v>11</v>
      </c>
      <c r="G110" s="26"/>
      <c r="I110" s="3" t="s">
        <v>595</v>
      </c>
      <c r="J110" s="4" t="s">
        <v>124</v>
      </c>
      <c r="K110" s="20">
        <f t="shared" si="6"/>
        <v>0.2225</v>
      </c>
      <c r="L110" s="21">
        <v>20</v>
      </c>
      <c r="M110" s="22">
        <v>1</v>
      </c>
      <c r="N110" s="15">
        <v>4.45</v>
      </c>
      <c r="O110" s="15">
        <v>0</v>
      </c>
      <c r="P110" s="15">
        <f>+O110+N110</f>
        <v>4.45</v>
      </c>
      <c r="Q110" s="23">
        <v>78</v>
      </c>
      <c r="R110" s="24">
        <v>42281</v>
      </c>
      <c r="S110" s="6" t="s">
        <v>12</v>
      </c>
      <c r="Y110" s="25"/>
    </row>
    <row r="111" spans="1:25" x14ac:dyDescent="0.2">
      <c r="A111" s="1">
        <v>110</v>
      </c>
      <c r="B111" s="16" t="s">
        <v>125</v>
      </c>
      <c r="C111" s="13">
        <v>1898</v>
      </c>
      <c r="D111" s="49" t="s">
        <v>312</v>
      </c>
      <c r="E111" s="17">
        <v>285</v>
      </c>
      <c r="F111" s="7" t="s">
        <v>11</v>
      </c>
      <c r="G111" s="26"/>
      <c r="I111" s="3" t="s">
        <v>8</v>
      </c>
      <c r="J111" s="4" t="s">
        <v>126</v>
      </c>
      <c r="K111" s="20">
        <f t="shared" si="6"/>
        <v>0.14697236919459145</v>
      </c>
      <c r="L111" s="21">
        <v>7</v>
      </c>
      <c r="M111" s="22">
        <v>1</v>
      </c>
      <c r="N111" s="15">
        <v>1.0288065843621401</v>
      </c>
      <c r="O111" s="15">
        <v>0</v>
      </c>
      <c r="P111" s="15">
        <f>+N111+O111</f>
        <v>1.0288065843621401</v>
      </c>
      <c r="Q111" s="23">
        <v>1</v>
      </c>
      <c r="R111" s="24">
        <v>42224</v>
      </c>
      <c r="S111" s="6" t="s">
        <v>975</v>
      </c>
      <c r="Y111" s="25"/>
    </row>
    <row r="112" spans="1:25" ht="15" customHeight="1" x14ac:dyDescent="0.2">
      <c r="A112" s="1">
        <v>111</v>
      </c>
      <c r="B112" s="16" t="s">
        <v>125</v>
      </c>
      <c r="C112" s="13">
        <v>1898</v>
      </c>
      <c r="D112" s="49" t="s">
        <v>342</v>
      </c>
      <c r="E112" s="17">
        <v>286</v>
      </c>
      <c r="F112" s="7" t="s">
        <v>11</v>
      </c>
      <c r="G112" s="26"/>
      <c r="I112" s="3" t="s">
        <v>8</v>
      </c>
      <c r="J112" s="4" t="s">
        <v>127</v>
      </c>
      <c r="K112" s="20">
        <f t="shared" si="6"/>
        <v>0.9236363636363637</v>
      </c>
      <c r="L112" s="21">
        <v>2.75</v>
      </c>
      <c r="M112" s="22">
        <v>1</v>
      </c>
      <c r="N112" s="15">
        <v>1.04</v>
      </c>
      <c r="O112" s="15">
        <v>1.5</v>
      </c>
      <c r="P112" s="15">
        <v>2.54</v>
      </c>
      <c r="Q112" s="23">
        <v>20</v>
      </c>
      <c r="R112" s="24">
        <v>42251</v>
      </c>
      <c r="S112" s="6" t="s">
        <v>12</v>
      </c>
      <c r="Y112" s="25"/>
    </row>
    <row r="113" spans="1:25" ht="15" customHeight="1" x14ac:dyDescent="0.2">
      <c r="A113" s="1">
        <v>112</v>
      </c>
      <c r="B113" s="16" t="s">
        <v>125</v>
      </c>
      <c r="C113" s="13">
        <v>1898</v>
      </c>
      <c r="D113" s="49" t="s">
        <v>340</v>
      </c>
      <c r="E113" s="17">
        <v>287</v>
      </c>
      <c r="F113" s="7" t="s">
        <v>11</v>
      </c>
      <c r="G113" s="26"/>
      <c r="I113" s="3" t="s">
        <v>8</v>
      </c>
      <c r="J113" s="4" t="s">
        <v>128</v>
      </c>
      <c r="K113" s="20">
        <f t="shared" si="6"/>
        <v>0.38181818181818183</v>
      </c>
      <c r="L113" s="21">
        <v>27.5</v>
      </c>
      <c r="M113" s="22">
        <v>1</v>
      </c>
      <c r="N113" s="15">
        <v>10.5</v>
      </c>
      <c r="O113" s="15">
        <v>0</v>
      </c>
      <c r="P113" s="15">
        <v>10.5</v>
      </c>
      <c r="Q113" s="23">
        <v>27</v>
      </c>
      <c r="R113" s="24">
        <v>42262</v>
      </c>
      <c r="S113" s="6" t="s">
        <v>12</v>
      </c>
      <c r="Y113" s="25"/>
    </row>
    <row r="114" spans="1:25" ht="17" customHeight="1" x14ac:dyDescent="0.2">
      <c r="A114" s="1">
        <v>113</v>
      </c>
      <c r="B114" s="16" t="s">
        <v>125</v>
      </c>
      <c r="C114" s="13">
        <v>1898</v>
      </c>
      <c r="D114" s="49" t="s">
        <v>368</v>
      </c>
      <c r="E114" s="17">
        <v>288</v>
      </c>
      <c r="F114" s="7" t="s">
        <v>11</v>
      </c>
      <c r="G114" s="2"/>
      <c r="I114" s="3" t="s">
        <v>8</v>
      </c>
      <c r="J114" s="4" t="s">
        <v>129</v>
      </c>
      <c r="K114" s="20">
        <f t="shared" si="6"/>
        <v>0.14697236919459145</v>
      </c>
      <c r="L114" s="21">
        <v>25</v>
      </c>
      <c r="M114" s="22">
        <v>1</v>
      </c>
      <c r="N114" s="15">
        <v>3.6743092298647864</v>
      </c>
      <c r="O114" s="15">
        <v>0</v>
      </c>
      <c r="P114" s="15">
        <f>+N114+O114</f>
        <v>3.6743092298647864</v>
      </c>
      <c r="Q114" s="23">
        <v>1</v>
      </c>
      <c r="R114" s="8">
        <v>42224</v>
      </c>
      <c r="S114" s="6" t="s">
        <v>975</v>
      </c>
    </row>
    <row r="115" spans="1:25" ht="17" customHeight="1" x14ac:dyDescent="0.2">
      <c r="A115" s="1">
        <v>114</v>
      </c>
      <c r="B115" s="16" t="s">
        <v>125</v>
      </c>
      <c r="C115" s="13">
        <v>1898</v>
      </c>
      <c r="D115" s="49" t="s">
        <v>370</v>
      </c>
      <c r="E115" s="17">
        <v>289</v>
      </c>
      <c r="F115" s="7" t="s">
        <v>11</v>
      </c>
      <c r="G115" s="2"/>
      <c r="I115" s="3" t="s">
        <v>8</v>
      </c>
      <c r="J115" s="4" t="s">
        <v>130</v>
      </c>
      <c r="K115" s="20">
        <f t="shared" si="6"/>
        <v>0.14697236919459145</v>
      </c>
      <c r="L115" s="21">
        <v>50</v>
      </c>
      <c r="M115" s="22">
        <v>1</v>
      </c>
      <c r="N115" s="15">
        <v>7.3486184597295727</v>
      </c>
      <c r="O115" s="15">
        <v>0</v>
      </c>
      <c r="P115" s="15">
        <f>+N115+O115</f>
        <v>7.3486184597295727</v>
      </c>
      <c r="Q115" s="23">
        <v>1</v>
      </c>
      <c r="R115" s="8">
        <v>42224</v>
      </c>
      <c r="S115" s="6" t="s">
        <v>975</v>
      </c>
    </row>
    <row r="116" spans="1:25" ht="17" customHeight="1" x14ac:dyDescent="0.2">
      <c r="A116" s="1">
        <v>115</v>
      </c>
      <c r="B116" s="16" t="s">
        <v>125</v>
      </c>
      <c r="C116" s="13">
        <v>1898</v>
      </c>
      <c r="D116" s="49" t="s">
        <v>372</v>
      </c>
      <c r="E116" s="17">
        <v>290</v>
      </c>
      <c r="F116" s="7" t="s">
        <v>11</v>
      </c>
      <c r="G116" s="2"/>
      <c r="I116" s="3" t="s">
        <v>8</v>
      </c>
      <c r="J116" s="4" t="s">
        <v>131</v>
      </c>
      <c r="K116" s="20">
        <f t="shared" si="6"/>
        <v>0.14697236919459147</v>
      </c>
      <c r="L116" s="21">
        <v>35</v>
      </c>
      <c r="M116" s="22">
        <v>1</v>
      </c>
      <c r="N116" s="15">
        <v>5.1440329218107017</v>
      </c>
      <c r="O116" s="15">
        <v>0</v>
      </c>
      <c r="P116" s="15">
        <f>+N116+O116</f>
        <v>5.1440329218107017</v>
      </c>
      <c r="Q116" s="23">
        <v>1</v>
      </c>
      <c r="R116" s="8">
        <v>42224</v>
      </c>
      <c r="S116" s="6" t="s">
        <v>975</v>
      </c>
    </row>
    <row r="117" spans="1:25" ht="15" customHeight="1" x14ac:dyDescent="0.2">
      <c r="A117" s="1">
        <v>116</v>
      </c>
      <c r="B117" s="16" t="s">
        <v>125</v>
      </c>
      <c r="C117" s="13">
        <v>1898</v>
      </c>
      <c r="D117" s="49" t="s">
        <v>431</v>
      </c>
      <c r="E117" s="17">
        <v>291</v>
      </c>
      <c r="F117" s="7" t="s">
        <v>11</v>
      </c>
      <c r="G117" s="26"/>
      <c r="I117" s="3" t="s">
        <v>8</v>
      </c>
      <c r="J117" s="4" t="s">
        <v>132</v>
      </c>
      <c r="K117" s="20">
        <f t="shared" si="6"/>
        <v>0.22524999999999998</v>
      </c>
      <c r="L117" s="21">
        <v>200</v>
      </c>
      <c r="M117" s="22">
        <v>1</v>
      </c>
      <c r="N117" s="15">
        <v>42.55</v>
      </c>
      <c r="O117" s="15">
        <v>2.5</v>
      </c>
      <c r="P117" s="15">
        <v>45.05</v>
      </c>
      <c r="Q117" s="23">
        <v>9</v>
      </c>
      <c r="R117" s="24">
        <v>42238</v>
      </c>
      <c r="S117" s="6" t="s">
        <v>12</v>
      </c>
      <c r="Y117" s="25"/>
    </row>
    <row r="118" spans="1:25" ht="17" customHeight="1" x14ac:dyDescent="0.2">
      <c r="A118" s="1">
        <v>117</v>
      </c>
      <c r="B118" s="16" t="s">
        <v>125</v>
      </c>
      <c r="C118" s="13">
        <v>1898</v>
      </c>
      <c r="D118" s="49" t="s">
        <v>445</v>
      </c>
      <c r="E118" s="17">
        <v>292</v>
      </c>
      <c r="F118" s="7" t="s">
        <v>11</v>
      </c>
      <c r="G118" s="26"/>
      <c r="H118" s="19">
        <v>6</v>
      </c>
      <c r="I118" s="3" t="s">
        <v>8</v>
      </c>
      <c r="J118" s="4" t="s">
        <v>133</v>
      </c>
      <c r="K118" s="20">
        <f t="shared" si="6"/>
        <v>0.44413793103448274</v>
      </c>
      <c r="L118" s="21">
        <v>725</v>
      </c>
      <c r="M118" s="22">
        <v>1</v>
      </c>
      <c r="N118" s="15">
        <v>280</v>
      </c>
      <c r="O118" s="15">
        <v>42</v>
      </c>
      <c r="P118" s="15">
        <f>+O118+N118</f>
        <v>322</v>
      </c>
      <c r="Q118" s="23">
        <v>91</v>
      </c>
      <c r="R118" s="24">
        <v>42295</v>
      </c>
      <c r="S118" s="6" t="s">
        <v>976</v>
      </c>
    </row>
    <row r="119" spans="1:25" ht="17" customHeight="1" x14ac:dyDescent="0.2">
      <c r="A119" s="1">
        <v>118</v>
      </c>
      <c r="B119" s="16" t="s">
        <v>125</v>
      </c>
      <c r="C119" s="13">
        <v>1898</v>
      </c>
      <c r="D119" s="49" t="s">
        <v>493</v>
      </c>
      <c r="E119" s="17">
        <v>293</v>
      </c>
      <c r="F119" s="7" t="s">
        <v>11</v>
      </c>
      <c r="G119" s="26"/>
      <c r="H119" s="19">
        <v>8</v>
      </c>
      <c r="I119" s="3" t="s">
        <v>8</v>
      </c>
      <c r="J119" s="4" t="s">
        <v>134</v>
      </c>
      <c r="K119" s="20">
        <f t="shared" si="6"/>
        <v>0.42909090909090908</v>
      </c>
      <c r="L119" s="21">
        <v>1100</v>
      </c>
      <c r="M119" s="22">
        <v>1</v>
      </c>
      <c r="N119" s="15">
        <v>400</v>
      </c>
      <c r="O119" s="15">
        <v>72</v>
      </c>
      <c r="P119" s="15">
        <f>+O119+N119</f>
        <v>472</v>
      </c>
      <c r="Q119" s="23">
        <v>97</v>
      </c>
      <c r="R119" s="24">
        <v>42303</v>
      </c>
      <c r="S119" s="6" t="s">
        <v>976</v>
      </c>
      <c r="Y119" s="25"/>
    </row>
    <row r="120" spans="1:25" ht="17" customHeight="1" x14ac:dyDescent="0.2">
      <c r="A120" s="1">
        <v>119</v>
      </c>
      <c r="B120" s="16" t="s">
        <v>135</v>
      </c>
      <c r="C120" s="13">
        <v>1901</v>
      </c>
      <c r="D120" s="49" t="s">
        <v>495</v>
      </c>
      <c r="E120" s="17">
        <v>294</v>
      </c>
      <c r="F120" s="7" t="s">
        <v>11</v>
      </c>
      <c r="G120" s="2"/>
      <c r="H120" s="19">
        <v>33</v>
      </c>
      <c r="I120" s="3" t="s">
        <v>8</v>
      </c>
      <c r="J120" s="4" t="s">
        <v>136</v>
      </c>
      <c r="K120" s="20">
        <f t="shared" si="6"/>
        <v>0.14697236919459147</v>
      </c>
      <c r="L120" s="21">
        <v>3</v>
      </c>
      <c r="M120" s="22">
        <v>1</v>
      </c>
      <c r="N120" s="15">
        <v>0.44091710758377439</v>
      </c>
      <c r="O120" s="15">
        <v>0</v>
      </c>
      <c r="P120" s="15">
        <f>+N120+O120</f>
        <v>0.44091710758377439</v>
      </c>
      <c r="Q120" s="23">
        <v>1</v>
      </c>
      <c r="R120" s="8">
        <v>42224</v>
      </c>
      <c r="S120" s="6" t="s">
        <v>975</v>
      </c>
      <c r="Y120" s="25"/>
    </row>
    <row r="121" spans="1:25" x14ac:dyDescent="0.2">
      <c r="A121" s="1">
        <v>120</v>
      </c>
      <c r="B121" s="16" t="s">
        <v>135</v>
      </c>
      <c r="C121" s="13">
        <v>1901</v>
      </c>
      <c r="D121" s="49" t="s">
        <v>497</v>
      </c>
      <c r="E121" s="17">
        <v>295</v>
      </c>
      <c r="F121" s="7" t="s">
        <v>11</v>
      </c>
      <c r="G121" s="2"/>
      <c r="H121" s="19">
        <v>31</v>
      </c>
      <c r="I121" s="3" t="s">
        <v>8</v>
      </c>
      <c r="J121" s="4" t="s">
        <v>137</v>
      </c>
      <c r="K121" s="20">
        <f t="shared" si="6"/>
        <v>0.14697236919459145</v>
      </c>
      <c r="L121" s="21">
        <v>1</v>
      </c>
      <c r="M121" s="22">
        <v>1</v>
      </c>
      <c r="N121" s="15">
        <v>0.14697236919459145</v>
      </c>
      <c r="O121" s="15">
        <v>0</v>
      </c>
      <c r="P121" s="15">
        <f>+N121+O121</f>
        <v>0.14697236919459145</v>
      </c>
      <c r="Q121" s="23">
        <v>1</v>
      </c>
      <c r="R121" s="8">
        <v>42224</v>
      </c>
      <c r="S121" s="6" t="s">
        <v>975</v>
      </c>
      <c r="Y121" s="25"/>
    </row>
    <row r="122" spans="1:25" x14ac:dyDescent="0.2">
      <c r="A122" s="1">
        <v>121</v>
      </c>
      <c r="B122" s="16" t="s">
        <v>135</v>
      </c>
      <c r="C122" s="13">
        <v>1901</v>
      </c>
      <c r="D122" s="49" t="s">
        <v>499</v>
      </c>
      <c r="E122" s="17">
        <v>296</v>
      </c>
      <c r="F122" s="7" t="s">
        <v>11</v>
      </c>
      <c r="G122" s="2"/>
      <c r="H122" s="19">
        <v>23</v>
      </c>
      <c r="I122" s="3" t="s">
        <v>8</v>
      </c>
      <c r="J122" s="4" t="s">
        <v>138</v>
      </c>
      <c r="K122" s="20">
        <f t="shared" si="6"/>
        <v>0.14697236919459145</v>
      </c>
      <c r="L122" s="21">
        <v>19</v>
      </c>
      <c r="M122" s="22">
        <v>1</v>
      </c>
      <c r="N122" s="15">
        <v>2.7924750146972377</v>
      </c>
      <c r="O122" s="15">
        <v>0</v>
      </c>
      <c r="P122" s="15">
        <f>+N122+O122</f>
        <v>2.7924750146972377</v>
      </c>
      <c r="Q122" s="23">
        <v>1</v>
      </c>
      <c r="R122" s="8">
        <v>42224</v>
      </c>
      <c r="S122" s="6" t="s">
        <v>975</v>
      </c>
    </row>
    <row r="123" spans="1:25" ht="15" customHeight="1" x14ac:dyDescent="0.2">
      <c r="A123" s="1">
        <v>122</v>
      </c>
      <c r="B123" s="16" t="s">
        <v>135</v>
      </c>
      <c r="C123" s="13">
        <v>1901</v>
      </c>
      <c r="D123" s="49" t="s">
        <v>501</v>
      </c>
      <c r="E123" s="17">
        <v>297</v>
      </c>
      <c r="F123" s="7" t="s">
        <v>11</v>
      </c>
      <c r="G123" s="26"/>
      <c r="H123" s="19">
        <v>28</v>
      </c>
      <c r="I123" s="3" t="s">
        <v>8</v>
      </c>
      <c r="J123" s="4" t="s">
        <v>139</v>
      </c>
      <c r="K123" s="20">
        <f t="shared" si="6"/>
        <v>3.7749999999999999E-2</v>
      </c>
      <c r="L123" s="21">
        <v>40</v>
      </c>
      <c r="M123" s="22">
        <v>1</v>
      </c>
      <c r="N123" s="15">
        <v>1.51</v>
      </c>
      <c r="O123" s="15">
        <v>0</v>
      </c>
      <c r="P123" s="15">
        <f>+O123+N123</f>
        <v>1.51</v>
      </c>
      <c r="Q123" s="23">
        <v>125</v>
      </c>
      <c r="R123" s="24">
        <v>42358</v>
      </c>
      <c r="S123" s="6" t="s">
        <v>12</v>
      </c>
      <c r="Y123" s="25"/>
    </row>
    <row r="124" spans="1:25" x14ac:dyDescent="0.2">
      <c r="A124" s="1">
        <v>123</v>
      </c>
      <c r="B124" s="16" t="s">
        <v>135</v>
      </c>
      <c r="C124" s="13">
        <v>1901</v>
      </c>
      <c r="D124" s="49" t="s">
        <v>503</v>
      </c>
      <c r="E124" s="17">
        <v>298</v>
      </c>
      <c r="F124" s="7" t="s">
        <v>11</v>
      </c>
      <c r="G124" s="26"/>
      <c r="H124" s="19">
        <v>44</v>
      </c>
      <c r="I124" s="3" t="s">
        <v>8</v>
      </c>
      <c r="J124" s="4" t="s">
        <v>140</v>
      </c>
      <c r="K124" s="20">
        <f t="shared" si="6"/>
        <v>0.17272727272727273</v>
      </c>
      <c r="L124" s="21">
        <v>55</v>
      </c>
      <c r="M124" s="22">
        <v>1</v>
      </c>
      <c r="N124" s="15">
        <v>8.5</v>
      </c>
      <c r="O124" s="15">
        <v>1</v>
      </c>
      <c r="P124" s="15">
        <f>+O124+N124</f>
        <v>9.5</v>
      </c>
      <c r="Q124" s="23">
        <v>105</v>
      </c>
      <c r="R124" s="24">
        <v>42305</v>
      </c>
      <c r="S124" s="6" t="s">
        <v>12</v>
      </c>
      <c r="Y124" s="25"/>
    </row>
    <row r="125" spans="1:25" x14ac:dyDescent="0.2">
      <c r="A125" s="1">
        <v>124</v>
      </c>
      <c r="B125" s="16" t="s">
        <v>135</v>
      </c>
      <c r="C125" s="13">
        <v>1901</v>
      </c>
      <c r="D125" s="49" t="s">
        <v>505</v>
      </c>
      <c r="E125" s="17">
        <v>299</v>
      </c>
      <c r="F125" s="7" t="s">
        <v>11</v>
      </c>
      <c r="G125" s="26"/>
      <c r="H125" s="19">
        <v>21</v>
      </c>
      <c r="I125" s="3" t="s">
        <v>8</v>
      </c>
      <c r="J125" s="4" t="s">
        <v>141</v>
      </c>
      <c r="K125" s="20">
        <f t="shared" si="6"/>
        <v>8.5666666666666655E-2</v>
      </c>
      <c r="L125" s="21">
        <v>60</v>
      </c>
      <c r="M125" s="22">
        <v>1</v>
      </c>
      <c r="N125" s="15">
        <v>4.3499999999999996</v>
      </c>
      <c r="O125" s="15">
        <v>0.79</v>
      </c>
      <c r="P125" s="15">
        <f>+O125+N125</f>
        <v>5.14</v>
      </c>
      <c r="Q125" s="23">
        <v>124</v>
      </c>
      <c r="R125" s="24">
        <v>42358</v>
      </c>
      <c r="S125" s="6" t="s">
        <v>12</v>
      </c>
      <c r="Y125" s="25"/>
    </row>
    <row r="126" spans="1:25" x14ac:dyDescent="0.2">
      <c r="A126" s="1">
        <v>125</v>
      </c>
      <c r="B126" s="16" t="s">
        <v>156</v>
      </c>
      <c r="C126" s="13">
        <v>1902</v>
      </c>
      <c r="D126" s="49" t="s">
        <v>575</v>
      </c>
      <c r="E126" s="17" t="s">
        <v>71</v>
      </c>
      <c r="F126" s="7" t="s">
        <v>11</v>
      </c>
      <c r="G126" s="26"/>
      <c r="I126" s="3" t="s">
        <v>66</v>
      </c>
      <c r="J126" s="4" t="s">
        <v>157</v>
      </c>
      <c r="K126" s="20">
        <f t="shared" si="6"/>
        <v>0.188</v>
      </c>
      <c r="L126" s="21">
        <v>10</v>
      </c>
      <c r="M126" s="22">
        <v>1</v>
      </c>
      <c r="N126" s="15">
        <v>0.99</v>
      </c>
      <c r="O126" s="15">
        <v>0.89</v>
      </c>
      <c r="P126" s="15">
        <f>+O126+N126</f>
        <v>1.88</v>
      </c>
      <c r="Q126" s="23">
        <v>137</v>
      </c>
      <c r="R126" s="24">
        <v>42392</v>
      </c>
      <c r="S126" s="6" t="s">
        <v>12</v>
      </c>
      <c r="Y126" s="25"/>
    </row>
    <row r="127" spans="1:25" x14ac:dyDescent="0.2">
      <c r="A127" s="1">
        <v>126</v>
      </c>
      <c r="B127" s="16" t="s">
        <v>156</v>
      </c>
      <c r="C127" s="13">
        <v>1902</v>
      </c>
      <c r="D127" s="49" t="s">
        <v>576</v>
      </c>
      <c r="E127" s="17" t="s">
        <v>158</v>
      </c>
      <c r="F127" s="7" t="s">
        <v>11</v>
      </c>
      <c r="G127" s="26"/>
      <c r="I127" s="3" t="s">
        <v>66</v>
      </c>
      <c r="J127" s="4" t="s">
        <v>159</v>
      </c>
      <c r="K127" s="20">
        <f t="shared" si="6"/>
        <v>7.2142857142857134E-2</v>
      </c>
      <c r="L127" s="21">
        <v>70</v>
      </c>
      <c r="M127" s="22">
        <v>1</v>
      </c>
      <c r="N127" s="15">
        <v>4.05</v>
      </c>
      <c r="O127" s="15">
        <v>1</v>
      </c>
      <c r="P127" s="15">
        <f>+O127+N127</f>
        <v>5.05</v>
      </c>
      <c r="Q127" s="23">
        <v>133</v>
      </c>
      <c r="R127" s="24">
        <v>42382</v>
      </c>
      <c r="S127" s="6" t="s">
        <v>12</v>
      </c>
      <c r="Y127" s="25"/>
    </row>
    <row r="128" spans="1:25" x14ac:dyDescent="0.2">
      <c r="A128" s="1">
        <v>127</v>
      </c>
      <c r="B128" s="16" t="s">
        <v>142</v>
      </c>
      <c r="C128" s="13">
        <v>1902</v>
      </c>
      <c r="D128" s="49">
        <v>91</v>
      </c>
      <c r="E128" s="17">
        <v>300</v>
      </c>
      <c r="F128" s="7" t="s">
        <v>11</v>
      </c>
      <c r="G128" s="26"/>
      <c r="I128" s="3" t="s">
        <v>595</v>
      </c>
      <c r="J128" s="4" t="s">
        <v>143</v>
      </c>
      <c r="K128" s="20">
        <f t="shared" si="6"/>
        <v>0.14697236919459147</v>
      </c>
      <c r="L128" s="21">
        <v>0.35</v>
      </c>
      <c r="M128" s="22">
        <v>1</v>
      </c>
      <c r="N128" s="15">
        <v>5.1440329218107012E-2</v>
      </c>
      <c r="O128" s="15">
        <v>0</v>
      </c>
      <c r="P128" s="15">
        <f>+N128+O128</f>
        <v>5.1440329218107012E-2</v>
      </c>
      <c r="Q128" s="23">
        <v>1</v>
      </c>
      <c r="R128" s="24">
        <v>42224</v>
      </c>
      <c r="S128" s="6" t="s">
        <v>975</v>
      </c>
      <c r="Y128" s="25"/>
    </row>
    <row r="129" spans="1:25" x14ac:dyDescent="0.2">
      <c r="A129" s="1">
        <v>128</v>
      </c>
      <c r="B129" s="16" t="s">
        <v>142</v>
      </c>
      <c r="C129" s="13">
        <v>1902</v>
      </c>
      <c r="D129" s="49">
        <v>92</v>
      </c>
      <c r="E129" s="17">
        <v>301</v>
      </c>
      <c r="F129" s="7" t="s">
        <v>11</v>
      </c>
      <c r="G129" s="2"/>
      <c r="I129" s="3" t="s">
        <v>595</v>
      </c>
      <c r="J129" s="4" t="s">
        <v>144</v>
      </c>
      <c r="K129" s="20">
        <f t="shared" si="6"/>
        <v>0.14697236919459145</v>
      </c>
      <c r="L129" s="21">
        <v>0.5</v>
      </c>
      <c r="M129" s="22">
        <v>1</v>
      </c>
      <c r="N129" s="15">
        <v>7.3486184597295723E-2</v>
      </c>
      <c r="O129" s="15">
        <v>0</v>
      </c>
      <c r="P129" s="15">
        <f>+N129+O129</f>
        <v>7.3486184597295723E-2</v>
      </c>
      <c r="Q129" s="23">
        <v>1</v>
      </c>
      <c r="R129" s="8">
        <v>42224</v>
      </c>
      <c r="S129" s="6" t="s">
        <v>975</v>
      </c>
      <c r="Y129" s="25"/>
    </row>
    <row r="130" spans="1:25" x14ac:dyDescent="0.2">
      <c r="A130" s="1">
        <v>129</v>
      </c>
      <c r="B130" s="16" t="s">
        <v>142</v>
      </c>
      <c r="C130" s="13">
        <v>1902</v>
      </c>
      <c r="D130" s="49">
        <v>93</v>
      </c>
      <c r="E130" s="17">
        <v>302</v>
      </c>
      <c r="F130" s="7" t="s">
        <v>11</v>
      </c>
      <c r="G130" s="2"/>
      <c r="I130" s="3" t="s">
        <v>595</v>
      </c>
      <c r="J130" s="4" t="s">
        <v>145</v>
      </c>
      <c r="K130" s="20">
        <f t="shared" ref="K130:K193" si="9">IF(ISERR(+P130/L130),0,P130/L130)</f>
        <v>0.14697236919459145</v>
      </c>
      <c r="L130" s="21">
        <v>4</v>
      </c>
      <c r="M130" s="22">
        <v>1</v>
      </c>
      <c r="N130" s="15">
        <v>0.58788947677836578</v>
      </c>
      <c r="O130" s="15">
        <v>0</v>
      </c>
      <c r="P130" s="15">
        <f>+N130+O130</f>
        <v>0.58788947677836578</v>
      </c>
      <c r="Q130" s="23">
        <v>1</v>
      </c>
      <c r="R130" s="8">
        <v>42224</v>
      </c>
      <c r="S130" s="6" t="s">
        <v>975</v>
      </c>
    </row>
    <row r="131" spans="1:25" x14ac:dyDescent="0.2">
      <c r="A131" s="1">
        <v>130</v>
      </c>
      <c r="B131" s="16" t="s">
        <v>142</v>
      </c>
      <c r="C131" s="13">
        <v>1902</v>
      </c>
      <c r="D131" s="49">
        <v>94</v>
      </c>
      <c r="E131" s="17">
        <v>303</v>
      </c>
      <c r="F131" s="7" t="s">
        <v>11</v>
      </c>
      <c r="G131" s="26"/>
      <c r="I131" s="3" t="s">
        <v>595</v>
      </c>
      <c r="J131" s="4" t="s">
        <v>146</v>
      </c>
      <c r="K131" s="20">
        <f t="shared" si="9"/>
        <v>0.2</v>
      </c>
      <c r="L131" s="21">
        <v>2.5</v>
      </c>
      <c r="M131" s="22">
        <v>1</v>
      </c>
      <c r="N131" s="15">
        <v>0.5</v>
      </c>
      <c r="O131" s="15">
        <v>0</v>
      </c>
      <c r="P131" s="15">
        <f t="shared" ref="P131:P141" si="10">+O131+N131</f>
        <v>0.5</v>
      </c>
      <c r="Q131" s="23">
        <v>24</v>
      </c>
      <c r="R131" s="24">
        <v>42262</v>
      </c>
      <c r="S131" s="6" t="s">
        <v>12</v>
      </c>
      <c r="Y131" s="25"/>
    </row>
    <row r="132" spans="1:25" x14ac:dyDescent="0.2">
      <c r="A132" s="1">
        <v>131</v>
      </c>
      <c r="B132" s="16" t="s">
        <v>142</v>
      </c>
      <c r="C132" s="13">
        <v>1902</v>
      </c>
      <c r="D132" s="49">
        <v>95</v>
      </c>
      <c r="E132" s="17">
        <v>304</v>
      </c>
      <c r="F132" s="7" t="s">
        <v>11</v>
      </c>
      <c r="G132" s="2"/>
      <c r="I132" s="3" t="s">
        <v>595</v>
      </c>
      <c r="J132" s="4" t="s">
        <v>147</v>
      </c>
      <c r="K132" s="20">
        <f t="shared" si="9"/>
        <v>0.22222222222222221</v>
      </c>
      <c r="L132" s="21">
        <v>2.25</v>
      </c>
      <c r="M132" s="22">
        <v>1</v>
      </c>
      <c r="N132" s="15">
        <v>0.5</v>
      </c>
      <c r="O132" s="15">
        <v>0</v>
      </c>
      <c r="P132" s="15">
        <f t="shared" si="10"/>
        <v>0.5</v>
      </c>
      <c r="Q132" s="23">
        <v>24</v>
      </c>
      <c r="R132" s="24">
        <v>42262</v>
      </c>
      <c r="S132" s="6" t="s">
        <v>12</v>
      </c>
      <c r="Y132" s="25"/>
    </row>
    <row r="133" spans="1:25" x14ac:dyDescent="0.2">
      <c r="A133" s="1">
        <v>132</v>
      </c>
      <c r="B133" s="16" t="s">
        <v>142</v>
      </c>
      <c r="C133" s="13">
        <v>1902</v>
      </c>
      <c r="D133" s="49">
        <v>96</v>
      </c>
      <c r="E133" s="17">
        <v>305</v>
      </c>
      <c r="F133" s="7" t="s">
        <v>11</v>
      </c>
      <c r="G133" s="26"/>
      <c r="I133" s="3" t="s">
        <v>595</v>
      </c>
      <c r="J133" s="4" t="s">
        <v>148</v>
      </c>
      <c r="K133" s="20">
        <f t="shared" si="9"/>
        <v>0.52173913043478259</v>
      </c>
      <c r="L133" s="21">
        <v>5.75</v>
      </c>
      <c r="M133" s="22">
        <v>1</v>
      </c>
      <c r="N133" s="15">
        <v>1</v>
      </c>
      <c r="O133" s="15">
        <v>2</v>
      </c>
      <c r="P133" s="15">
        <f t="shared" si="10"/>
        <v>3</v>
      </c>
      <c r="Q133" s="23">
        <v>22</v>
      </c>
      <c r="R133" s="24">
        <v>42260</v>
      </c>
      <c r="S133" s="6" t="s">
        <v>12</v>
      </c>
      <c r="Y133" s="25"/>
    </row>
    <row r="134" spans="1:25" x14ac:dyDescent="0.2">
      <c r="A134" s="1">
        <v>133</v>
      </c>
      <c r="B134" s="16" t="s">
        <v>142</v>
      </c>
      <c r="C134" s="13">
        <v>1902</v>
      </c>
      <c r="D134" s="49">
        <v>97</v>
      </c>
      <c r="E134" s="17">
        <v>306</v>
      </c>
      <c r="F134" s="7" t="s">
        <v>11</v>
      </c>
      <c r="G134" s="26"/>
      <c r="H134" s="19">
        <v>86</v>
      </c>
      <c r="I134" s="3" t="s">
        <v>595</v>
      </c>
      <c r="J134" s="4" t="s">
        <v>149</v>
      </c>
      <c r="K134" s="20">
        <f t="shared" si="9"/>
        <v>0.42285714285714288</v>
      </c>
      <c r="L134" s="21">
        <v>3.5</v>
      </c>
      <c r="M134" s="22">
        <v>1</v>
      </c>
      <c r="N134" s="15">
        <v>0.99</v>
      </c>
      <c r="O134" s="15">
        <v>0.49</v>
      </c>
      <c r="P134" s="15">
        <f t="shared" si="10"/>
        <v>1.48</v>
      </c>
      <c r="Q134" s="23">
        <v>122</v>
      </c>
      <c r="R134" s="24">
        <v>42357</v>
      </c>
      <c r="S134" s="6" t="s">
        <v>12</v>
      </c>
      <c r="Y134" s="25"/>
    </row>
    <row r="135" spans="1:25" x14ac:dyDescent="0.2">
      <c r="A135" s="1">
        <v>134</v>
      </c>
      <c r="B135" s="16" t="s">
        <v>142</v>
      </c>
      <c r="C135" s="13">
        <v>1902</v>
      </c>
      <c r="D135" s="49">
        <v>98</v>
      </c>
      <c r="E135" s="17">
        <v>307</v>
      </c>
      <c r="F135" s="7" t="s">
        <v>11</v>
      </c>
      <c r="G135" s="2"/>
      <c r="I135" s="3" t="s">
        <v>595</v>
      </c>
      <c r="J135" s="4" t="s">
        <v>150</v>
      </c>
      <c r="K135" s="20">
        <f t="shared" si="9"/>
        <v>0.30769230769230771</v>
      </c>
      <c r="L135" s="21">
        <v>3.25</v>
      </c>
      <c r="M135" s="22">
        <v>1</v>
      </c>
      <c r="N135" s="15">
        <v>1</v>
      </c>
      <c r="P135" s="15">
        <f t="shared" si="10"/>
        <v>1</v>
      </c>
      <c r="Q135" s="23">
        <v>24</v>
      </c>
      <c r="R135" s="24">
        <v>42262</v>
      </c>
      <c r="S135" s="6" t="s">
        <v>12</v>
      </c>
      <c r="Y135" s="25"/>
    </row>
    <row r="136" spans="1:25" x14ac:dyDescent="0.2">
      <c r="A136" s="1">
        <v>135</v>
      </c>
      <c r="B136" s="16" t="s">
        <v>142</v>
      </c>
      <c r="C136" s="13">
        <v>1902</v>
      </c>
      <c r="D136" s="49">
        <v>99</v>
      </c>
      <c r="E136" s="17">
        <v>308</v>
      </c>
      <c r="F136" s="7" t="s">
        <v>11</v>
      </c>
      <c r="G136" s="26"/>
      <c r="I136" s="3" t="s">
        <v>595</v>
      </c>
      <c r="J136" s="4" t="s">
        <v>151</v>
      </c>
      <c r="K136" s="20">
        <f t="shared" si="9"/>
        <v>0.27272727272727271</v>
      </c>
      <c r="L136" s="21">
        <v>11</v>
      </c>
      <c r="M136" s="22">
        <v>1</v>
      </c>
      <c r="N136" s="15">
        <v>3</v>
      </c>
      <c r="O136" s="15">
        <v>0</v>
      </c>
      <c r="P136" s="15">
        <f t="shared" si="10"/>
        <v>3</v>
      </c>
      <c r="Q136" s="23">
        <v>120</v>
      </c>
      <c r="R136" s="24">
        <v>42357</v>
      </c>
      <c r="S136" s="6" t="s">
        <v>12</v>
      </c>
      <c r="Y136" s="25"/>
    </row>
    <row r="137" spans="1:25" x14ac:dyDescent="0.2">
      <c r="A137" s="1">
        <v>136</v>
      </c>
      <c r="B137" s="16" t="s">
        <v>142</v>
      </c>
      <c r="C137" s="13">
        <v>1902</v>
      </c>
      <c r="D137" s="49">
        <v>100</v>
      </c>
      <c r="E137" s="17">
        <v>309</v>
      </c>
      <c r="F137" s="7" t="s">
        <v>11</v>
      </c>
      <c r="G137" s="2"/>
      <c r="I137" s="3" t="s">
        <v>595</v>
      </c>
      <c r="J137" s="4" t="s">
        <v>124</v>
      </c>
      <c r="K137" s="20">
        <f t="shared" si="9"/>
        <v>0.2857142857142857</v>
      </c>
      <c r="L137" s="21">
        <v>14</v>
      </c>
      <c r="M137" s="22">
        <v>1</v>
      </c>
      <c r="N137" s="15">
        <v>4</v>
      </c>
      <c r="O137" s="15">
        <v>0</v>
      </c>
      <c r="P137" s="15">
        <f t="shared" si="10"/>
        <v>4</v>
      </c>
      <c r="Q137" s="23">
        <v>24</v>
      </c>
      <c r="R137" s="24">
        <v>42262</v>
      </c>
      <c r="S137" s="6" t="s">
        <v>12</v>
      </c>
      <c r="Y137" s="25"/>
    </row>
    <row r="138" spans="1:25" ht="15" customHeight="1" x14ac:dyDescent="0.2">
      <c r="A138" s="1">
        <v>137</v>
      </c>
      <c r="B138" s="16" t="s">
        <v>142</v>
      </c>
      <c r="C138" s="13">
        <v>1902</v>
      </c>
      <c r="D138" s="49">
        <v>101</v>
      </c>
      <c r="E138" s="17">
        <v>310</v>
      </c>
      <c r="F138" s="7" t="s">
        <v>11</v>
      </c>
      <c r="G138" s="2"/>
      <c r="I138" s="3" t="s">
        <v>595</v>
      </c>
      <c r="J138" s="4" t="s">
        <v>152</v>
      </c>
      <c r="K138" s="20">
        <f t="shared" si="9"/>
        <v>0.26666666666666666</v>
      </c>
      <c r="L138" s="21">
        <v>37.5</v>
      </c>
      <c r="M138" s="22">
        <v>1</v>
      </c>
      <c r="N138" s="15">
        <v>10</v>
      </c>
      <c r="P138" s="15">
        <f t="shared" si="10"/>
        <v>10</v>
      </c>
      <c r="Q138" s="23">
        <v>24</v>
      </c>
      <c r="R138" s="24">
        <v>42262</v>
      </c>
      <c r="S138" s="6" t="s">
        <v>12</v>
      </c>
      <c r="Y138" s="25"/>
    </row>
    <row r="139" spans="1:25" ht="17" customHeight="1" x14ac:dyDescent="0.2">
      <c r="A139" s="1">
        <v>138</v>
      </c>
      <c r="B139" s="16" t="s">
        <v>142</v>
      </c>
      <c r="C139" s="13">
        <v>1902</v>
      </c>
      <c r="D139" s="49">
        <v>102</v>
      </c>
      <c r="E139" s="17">
        <v>311</v>
      </c>
      <c r="F139" s="7" t="s">
        <v>11</v>
      </c>
      <c r="G139" s="26"/>
      <c r="I139" s="3" t="s">
        <v>595</v>
      </c>
      <c r="J139" s="4" t="s">
        <v>153</v>
      </c>
      <c r="K139" s="20">
        <f t="shared" si="9"/>
        <v>0.26842105263157895</v>
      </c>
      <c r="L139" s="21">
        <v>95</v>
      </c>
      <c r="M139" s="22">
        <v>1</v>
      </c>
      <c r="N139" s="15">
        <v>24</v>
      </c>
      <c r="O139" s="15">
        <v>1.5</v>
      </c>
      <c r="P139" s="15">
        <f t="shared" si="10"/>
        <v>25.5</v>
      </c>
      <c r="Q139" s="23">
        <v>44</v>
      </c>
      <c r="R139" s="24">
        <v>42268</v>
      </c>
      <c r="S139" s="6" t="s">
        <v>12</v>
      </c>
      <c r="Y139" s="25"/>
    </row>
    <row r="140" spans="1:25" ht="17" customHeight="1" x14ac:dyDescent="0.2">
      <c r="A140" s="1">
        <v>139</v>
      </c>
      <c r="B140" s="16" t="s">
        <v>142</v>
      </c>
      <c r="C140" s="13">
        <v>1902</v>
      </c>
      <c r="D140" s="49">
        <v>103</v>
      </c>
      <c r="E140" s="17">
        <v>312</v>
      </c>
      <c r="F140" s="7" t="s">
        <v>11</v>
      </c>
      <c r="G140" s="26"/>
      <c r="H140" s="19">
        <v>80</v>
      </c>
      <c r="I140" s="3" t="s">
        <v>595</v>
      </c>
      <c r="J140" s="4" t="s">
        <v>154</v>
      </c>
      <c r="K140" s="20">
        <f t="shared" si="9"/>
        <v>0.495</v>
      </c>
      <c r="L140" s="21">
        <v>200</v>
      </c>
      <c r="M140" s="22">
        <v>1</v>
      </c>
      <c r="N140" s="15">
        <v>99</v>
      </c>
      <c r="O140" s="15">
        <v>0</v>
      </c>
      <c r="P140" s="15">
        <f t="shared" si="10"/>
        <v>99</v>
      </c>
      <c r="Q140" s="23">
        <v>104</v>
      </c>
      <c r="R140" s="24">
        <v>42305</v>
      </c>
      <c r="S140" s="6" t="s">
        <v>12</v>
      </c>
      <c r="Y140" s="25"/>
    </row>
    <row r="141" spans="1:25" ht="15" customHeight="1" x14ac:dyDescent="0.2">
      <c r="A141" s="1">
        <v>140</v>
      </c>
      <c r="B141" s="16" t="s">
        <v>142</v>
      </c>
      <c r="C141" s="13">
        <v>1916</v>
      </c>
      <c r="D141" s="49">
        <v>104</v>
      </c>
      <c r="E141" s="17">
        <v>480</v>
      </c>
      <c r="F141" s="7" t="s">
        <v>11</v>
      </c>
      <c r="G141" s="26"/>
      <c r="H141" s="19">
        <v>74</v>
      </c>
      <c r="I141" s="3" t="s">
        <v>595</v>
      </c>
      <c r="J141" s="4" t="s">
        <v>155</v>
      </c>
      <c r="K141" s="20">
        <f t="shared" si="9"/>
        <v>0.50285714285714289</v>
      </c>
      <c r="L141" s="21">
        <v>35</v>
      </c>
      <c r="M141" s="22">
        <v>1</v>
      </c>
      <c r="N141" s="15">
        <v>16.5</v>
      </c>
      <c r="O141" s="15">
        <v>1.1000000000000001</v>
      </c>
      <c r="P141" s="15">
        <f t="shared" si="10"/>
        <v>17.600000000000001</v>
      </c>
      <c r="Q141" s="23">
        <v>84</v>
      </c>
      <c r="R141" s="24">
        <v>42287</v>
      </c>
      <c r="S141" s="6" t="s">
        <v>12</v>
      </c>
      <c r="Y141" s="25"/>
    </row>
    <row r="142" spans="1:25" ht="15" customHeight="1" x14ac:dyDescent="0.2">
      <c r="A142" s="1">
        <v>141</v>
      </c>
      <c r="B142" s="16" t="s">
        <v>142</v>
      </c>
      <c r="C142" s="13">
        <v>1903</v>
      </c>
      <c r="D142" s="49">
        <v>105</v>
      </c>
      <c r="E142" s="17">
        <v>319</v>
      </c>
      <c r="F142" s="7" t="s">
        <v>11</v>
      </c>
      <c r="G142" s="2"/>
      <c r="I142" s="3" t="s">
        <v>595</v>
      </c>
      <c r="J142" s="4" t="s">
        <v>144</v>
      </c>
      <c r="K142" s="20">
        <f t="shared" si="9"/>
        <v>0.14697236919459145</v>
      </c>
      <c r="L142" s="21">
        <v>0.25</v>
      </c>
      <c r="M142" s="22">
        <v>1</v>
      </c>
      <c r="N142" s="15">
        <v>3.6743092298647861E-2</v>
      </c>
      <c r="O142" s="15">
        <v>0</v>
      </c>
      <c r="P142" s="15">
        <f>+N142+O142</f>
        <v>3.6743092298647861E-2</v>
      </c>
      <c r="Q142" s="23">
        <v>1</v>
      </c>
      <c r="R142" s="8">
        <v>42224</v>
      </c>
      <c r="S142" s="6" t="s">
        <v>975</v>
      </c>
      <c r="Y142" s="25"/>
    </row>
    <row r="143" spans="1:25" ht="17" customHeight="1" x14ac:dyDescent="0.2">
      <c r="A143" s="1">
        <v>142</v>
      </c>
      <c r="B143" s="16" t="s">
        <v>160</v>
      </c>
      <c r="C143" s="13">
        <v>1904</v>
      </c>
      <c r="D143" s="49" t="s">
        <v>553</v>
      </c>
      <c r="E143" s="17">
        <v>323</v>
      </c>
      <c r="F143" s="7" t="s">
        <v>11</v>
      </c>
      <c r="G143" s="26"/>
      <c r="I143" s="3" t="s">
        <v>8</v>
      </c>
      <c r="J143" s="4" t="s">
        <v>161</v>
      </c>
      <c r="K143" s="20">
        <f t="shared" si="9"/>
        <v>0.29021739130434787</v>
      </c>
      <c r="L143" s="21">
        <v>5</v>
      </c>
      <c r="M143" s="22">
        <v>1</v>
      </c>
      <c r="N143" s="15">
        <v>0.95108695652173925</v>
      </c>
      <c r="O143" s="15">
        <v>0.5</v>
      </c>
      <c r="P143" s="15">
        <f>+O143+N143</f>
        <v>1.4510869565217392</v>
      </c>
      <c r="Q143" s="23">
        <v>23</v>
      </c>
      <c r="R143" s="24">
        <v>42262</v>
      </c>
      <c r="S143" s="6" t="s">
        <v>12</v>
      </c>
      <c r="Y143" s="25"/>
    </row>
    <row r="144" spans="1:25" ht="17" customHeight="1" x14ac:dyDescent="0.2">
      <c r="A144" s="1">
        <v>143</v>
      </c>
      <c r="B144" s="16" t="s">
        <v>160</v>
      </c>
      <c r="C144" s="13">
        <v>1904</v>
      </c>
      <c r="D144" s="49" t="s">
        <v>555</v>
      </c>
      <c r="E144" s="17">
        <v>324</v>
      </c>
      <c r="F144" s="7" t="s">
        <v>11</v>
      </c>
      <c r="G144" s="2"/>
      <c r="I144" s="3" t="s">
        <v>8</v>
      </c>
      <c r="J144" s="4" t="s">
        <v>162</v>
      </c>
      <c r="K144" s="20">
        <f t="shared" si="9"/>
        <v>0.44021739130434784</v>
      </c>
      <c r="L144" s="21">
        <v>2</v>
      </c>
      <c r="M144" s="22">
        <v>1</v>
      </c>
      <c r="N144" s="15">
        <v>0.38043478260869568</v>
      </c>
      <c r="O144" s="15">
        <v>0.5</v>
      </c>
      <c r="P144" s="15">
        <f>+O144+N144</f>
        <v>0.88043478260869568</v>
      </c>
      <c r="Q144" s="23">
        <v>23</v>
      </c>
      <c r="R144" s="24">
        <v>42262</v>
      </c>
      <c r="S144" s="6" t="s">
        <v>12</v>
      </c>
    </row>
    <row r="145" spans="1:25" ht="17" customHeight="1" x14ac:dyDescent="0.2">
      <c r="A145" s="1">
        <v>144</v>
      </c>
      <c r="B145" s="16" t="s">
        <v>160</v>
      </c>
      <c r="C145" s="13">
        <v>1904</v>
      </c>
      <c r="D145" s="49" t="s">
        <v>556</v>
      </c>
      <c r="E145" s="17">
        <v>325</v>
      </c>
      <c r="F145" s="7" t="s">
        <v>11</v>
      </c>
      <c r="G145" s="2"/>
      <c r="I145" s="3" t="s">
        <v>8</v>
      </c>
      <c r="J145" s="4" t="s">
        <v>163</v>
      </c>
      <c r="K145" s="20">
        <f t="shared" si="9"/>
        <v>0.20688405797101453</v>
      </c>
      <c r="L145" s="21">
        <v>30</v>
      </c>
      <c r="M145" s="22">
        <v>1</v>
      </c>
      <c r="N145" s="15">
        <v>5.7065217391304355</v>
      </c>
      <c r="O145" s="15">
        <v>0.5</v>
      </c>
      <c r="P145" s="15">
        <f>+O145+N145</f>
        <v>6.2065217391304355</v>
      </c>
      <c r="Q145" s="23">
        <v>23</v>
      </c>
      <c r="R145" s="24">
        <v>42262</v>
      </c>
      <c r="S145" s="6" t="s">
        <v>12</v>
      </c>
      <c r="Y145" s="25"/>
    </row>
    <row r="146" spans="1:25" ht="15" customHeight="1" x14ac:dyDescent="0.2">
      <c r="A146" s="1">
        <v>145</v>
      </c>
      <c r="B146" s="16" t="s">
        <v>160</v>
      </c>
      <c r="C146" s="13">
        <v>1904</v>
      </c>
      <c r="D146" s="49" t="s">
        <v>558</v>
      </c>
      <c r="E146" s="17">
        <v>326</v>
      </c>
      <c r="F146" s="7" t="s">
        <v>11</v>
      </c>
      <c r="G146" s="2"/>
      <c r="I146" s="3" t="s">
        <v>8</v>
      </c>
      <c r="J146" s="4" t="s">
        <v>164</v>
      </c>
      <c r="K146" s="20">
        <f t="shared" si="9"/>
        <v>0.21021739130434786</v>
      </c>
      <c r="L146" s="21">
        <v>25</v>
      </c>
      <c r="M146" s="22">
        <v>1</v>
      </c>
      <c r="N146" s="15">
        <v>4.7554347826086962</v>
      </c>
      <c r="O146" s="15">
        <v>0.5</v>
      </c>
      <c r="P146" s="15">
        <f>+O146+N146</f>
        <v>5.2554347826086962</v>
      </c>
      <c r="Q146" s="23">
        <v>23</v>
      </c>
      <c r="R146" s="24">
        <v>42262</v>
      </c>
      <c r="S146" s="6" t="s">
        <v>12</v>
      </c>
      <c r="Y146" s="25"/>
    </row>
    <row r="147" spans="1:25" ht="17" customHeight="1" x14ac:dyDescent="0.2">
      <c r="A147" s="1">
        <v>146</v>
      </c>
      <c r="B147" s="16" t="s">
        <v>160</v>
      </c>
      <c r="C147" s="13">
        <v>1904</v>
      </c>
      <c r="D147" s="49" t="s">
        <v>560</v>
      </c>
      <c r="E147" s="17">
        <v>327</v>
      </c>
      <c r="F147" s="7" t="s">
        <v>11</v>
      </c>
      <c r="G147" s="2"/>
      <c r="H147" s="19">
        <v>68</v>
      </c>
      <c r="I147" s="3" t="s">
        <v>8</v>
      </c>
      <c r="J147" s="4" t="s">
        <v>165</v>
      </c>
      <c r="K147" s="20">
        <f t="shared" si="9"/>
        <v>0.20688405797101453</v>
      </c>
      <c r="L147" s="21">
        <v>30</v>
      </c>
      <c r="M147" s="22">
        <v>1</v>
      </c>
      <c r="N147" s="15">
        <v>5.7065217391304355</v>
      </c>
      <c r="O147" s="15">
        <v>0.5</v>
      </c>
      <c r="P147" s="15">
        <f>+O147+N147</f>
        <v>6.2065217391304355</v>
      </c>
      <c r="Q147" s="23">
        <v>23</v>
      </c>
      <c r="R147" s="24">
        <v>42262</v>
      </c>
      <c r="S147" s="6" t="s">
        <v>12</v>
      </c>
      <c r="Y147" s="25"/>
    </row>
    <row r="148" spans="1:25" ht="17" customHeight="1" x14ac:dyDescent="0.2">
      <c r="A148" s="1">
        <v>147</v>
      </c>
      <c r="B148" s="16" t="s">
        <v>615</v>
      </c>
      <c r="C148" s="13">
        <v>1907</v>
      </c>
      <c r="D148" s="49" t="s">
        <v>612</v>
      </c>
      <c r="E148" s="17">
        <v>328</v>
      </c>
      <c r="F148" s="7" t="s">
        <v>11</v>
      </c>
      <c r="G148" s="2"/>
      <c r="I148" s="3" t="s">
        <v>8</v>
      </c>
      <c r="J148" s="4" t="s">
        <v>166</v>
      </c>
      <c r="K148" s="20">
        <f t="shared" si="9"/>
        <v>0.14697236919459147</v>
      </c>
      <c r="L148" s="21">
        <v>5</v>
      </c>
      <c r="M148" s="22">
        <v>1</v>
      </c>
      <c r="N148" s="15">
        <v>0.73486184597295734</v>
      </c>
      <c r="O148" s="15">
        <v>0</v>
      </c>
      <c r="P148" s="15">
        <f>+N148+O148</f>
        <v>0.73486184597295734</v>
      </c>
      <c r="Q148" s="23">
        <v>1</v>
      </c>
      <c r="R148" s="8">
        <v>42224</v>
      </c>
      <c r="S148" s="6" t="s">
        <v>975</v>
      </c>
      <c r="Y148" s="25"/>
    </row>
    <row r="149" spans="1:25" x14ac:dyDescent="0.2">
      <c r="A149" s="1">
        <v>148</v>
      </c>
      <c r="B149" s="16" t="s">
        <v>615</v>
      </c>
      <c r="C149" s="13">
        <v>1907</v>
      </c>
      <c r="D149" s="49" t="s">
        <v>613</v>
      </c>
      <c r="E149" s="17">
        <v>329</v>
      </c>
      <c r="F149" s="7" t="s">
        <v>11</v>
      </c>
      <c r="G149" s="2"/>
      <c r="I149" s="3" t="s">
        <v>8</v>
      </c>
      <c r="J149" s="4" t="s">
        <v>167</v>
      </c>
      <c r="K149" s="20">
        <f t="shared" si="9"/>
        <v>0.14697236919459145</v>
      </c>
      <c r="L149" s="21">
        <v>4.5</v>
      </c>
      <c r="M149" s="22">
        <v>1</v>
      </c>
      <c r="N149" s="15">
        <v>0.66137566137566151</v>
      </c>
      <c r="O149" s="15">
        <v>0</v>
      </c>
      <c r="P149" s="15">
        <f>+N149+O149</f>
        <v>0.66137566137566151</v>
      </c>
      <c r="Q149" s="23">
        <v>1</v>
      </c>
      <c r="R149" s="8">
        <v>42224</v>
      </c>
      <c r="S149" s="6" t="s">
        <v>975</v>
      </c>
    </row>
    <row r="150" spans="1:25" x14ac:dyDescent="0.2">
      <c r="A150" s="1">
        <v>149</v>
      </c>
      <c r="B150" s="16" t="s">
        <v>615</v>
      </c>
      <c r="C150" s="13">
        <v>1907</v>
      </c>
      <c r="D150" s="49" t="s">
        <v>614</v>
      </c>
      <c r="E150" s="17">
        <v>330</v>
      </c>
      <c r="F150" s="7" t="s">
        <v>11</v>
      </c>
      <c r="G150" s="26"/>
      <c r="H150" s="19">
        <v>72</v>
      </c>
      <c r="I150" s="3" t="s">
        <v>8</v>
      </c>
      <c r="J150" s="4" t="s">
        <v>168</v>
      </c>
      <c r="K150" s="20">
        <f t="shared" si="9"/>
        <v>0.26123076923076921</v>
      </c>
      <c r="L150" s="21">
        <v>32.5</v>
      </c>
      <c r="M150" s="22">
        <v>1</v>
      </c>
      <c r="N150" s="15">
        <v>6.99</v>
      </c>
      <c r="O150" s="15">
        <v>1.5</v>
      </c>
      <c r="P150" s="15">
        <f>+O150+N150</f>
        <v>8.49</v>
      </c>
      <c r="Q150" s="23">
        <v>12</v>
      </c>
      <c r="R150" s="24">
        <v>42243</v>
      </c>
      <c r="S150" s="6" t="s">
        <v>12</v>
      </c>
      <c r="Y150" s="25"/>
    </row>
    <row r="151" spans="1:25" ht="15" customHeight="1" x14ac:dyDescent="0.2">
      <c r="A151" s="1">
        <v>150</v>
      </c>
      <c r="B151" s="16" t="s">
        <v>616</v>
      </c>
      <c r="C151" s="13">
        <v>1910</v>
      </c>
      <c r="D151" s="49">
        <v>106</v>
      </c>
      <c r="E151" s="17">
        <v>374</v>
      </c>
      <c r="F151" s="7" t="s">
        <v>11</v>
      </c>
      <c r="G151" s="2"/>
      <c r="I151" s="3" t="s">
        <v>595</v>
      </c>
      <c r="J151" s="4" t="s">
        <v>169</v>
      </c>
      <c r="K151" s="20">
        <f t="shared" si="9"/>
        <v>0.14697236919459145</v>
      </c>
      <c r="L151" s="21">
        <v>0.25</v>
      </c>
      <c r="M151" s="22">
        <v>1</v>
      </c>
      <c r="N151" s="15">
        <v>3.6743092298647861E-2</v>
      </c>
      <c r="O151" s="15">
        <v>0</v>
      </c>
      <c r="P151" s="15">
        <f t="shared" ref="P151:P156" si="11">+N151+O151</f>
        <v>3.6743092298647861E-2</v>
      </c>
      <c r="Q151" s="23">
        <v>1</v>
      </c>
      <c r="R151" s="8">
        <v>42224</v>
      </c>
      <c r="S151" s="6" t="s">
        <v>975</v>
      </c>
      <c r="Y151" s="25"/>
    </row>
    <row r="152" spans="1:25" ht="15" customHeight="1" x14ac:dyDescent="0.2">
      <c r="A152" s="1">
        <v>151</v>
      </c>
      <c r="B152" s="16" t="s">
        <v>616</v>
      </c>
      <c r="C152" s="13">
        <v>1910</v>
      </c>
      <c r="D152" s="49">
        <v>107</v>
      </c>
      <c r="E152" s="17">
        <v>375</v>
      </c>
      <c r="F152" s="7" t="s">
        <v>11</v>
      </c>
      <c r="G152" s="2"/>
      <c r="I152" s="3" t="s">
        <v>595</v>
      </c>
      <c r="J152" s="4" t="s">
        <v>144</v>
      </c>
      <c r="K152" s="20">
        <f t="shared" si="9"/>
        <v>0.14697236919459145</v>
      </c>
      <c r="L152" s="21">
        <v>0.25</v>
      </c>
      <c r="M152" s="22">
        <v>1</v>
      </c>
      <c r="N152" s="15">
        <v>3.6743092298647861E-2</v>
      </c>
      <c r="O152" s="15">
        <v>0</v>
      </c>
      <c r="P152" s="15">
        <f t="shared" si="11"/>
        <v>3.6743092298647861E-2</v>
      </c>
      <c r="Q152" s="23">
        <v>1</v>
      </c>
      <c r="R152" s="8">
        <v>42224</v>
      </c>
      <c r="S152" s="6" t="s">
        <v>975</v>
      </c>
      <c r="Y152" s="25"/>
    </row>
    <row r="153" spans="1:25" ht="15" customHeight="1" x14ac:dyDescent="0.2">
      <c r="A153" s="1">
        <v>152</v>
      </c>
      <c r="B153" s="16" t="s">
        <v>616</v>
      </c>
      <c r="C153" s="13">
        <v>1914</v>
      </c>
      <c r="D153" s="49">
        <v>108</v>
      </c>
      <c r="E153" s="17">
        <v>426</v>
      </c>
      <c r="F153" s="7" t="s">
        <v>11</v>
      </c>
      <c r="G153" s="2"/>
      <c r="I153" s="3" t="s">
        <v>595</v>
      </c>
      <c r="J153" s="4" t="s">
        <v>170</v>
      </c>
      <c r="K153" s="20">
        <f t="shared" si="9"/>
        <v>0.14697236919459147</v>
      </c>
      <c r="L153" s="21">
        <v>1.5</v>
      </c>
      <c r="M153" s="22">
        <v>1</v>
      </c>
      <c r="N153" s="15">
        <v>0.2204585537918872</v>
      </c>
      <c r="O153" s="15">
        <v>0</v>
      </c>
      <c r="P153" s="15">
        <f t="shared" si="11"/>
        <v>0.2204585537918872</v>
      </c>
      <c r="Q153" s="23">
        <v>1</v>
      </c>
      <c r="R153" s="8">
        <v>42224</v>
      </c>
      <c r="S153" s="6" t="s">
        <v>975</v>
      </c>
      <c r="Y153" s="25"/>
    </row>
    <row r="154" spans="1:25" ht="15" customHeight="1" x14ac:dyDescent="0.2">
      <c r="A154" s="1">
        <v>153</v>
      </c>
      <c r="B154" s="16" t="s">
        <v>616</v>
      </c>
      <c r="C154" s="13">
        <v>1909</v>
      </c>
      <c r="D154" s="49">
        <v>109</v>
      </c>
      <c r="E154" s="17">
        <v>377</v>
      </c>
      <c r="F154" s="7" t="s">
        <v>11</v>
      </c>
      <c r="G154" s="2"/>
      <c r="I154" s="3" t="s">
        <v>595</v>
      </c>
      <c r="J154" s="4" t="s">
        <v>171</v>
      </c>
      <c r="K154" s="20">
        <f t="shared" si="9"/>
        <v>0.14697236919459145</v>
      </c>
      <c r="L154" s="21">
        <v>1</v>
      </c>
      <c r="M154" s="22">
        <v>1</v>
      </c>
      <c r="N154" s="15">
        <v>0.14697236919459145</v>
      </c>
      <c r="O154" s="15">
        <v>0</v>
      </c>
      <c r="P154" s="15">
        <f t="shared" si="11"/>
        <v>0.14697236919459145</v>
      </c>
      <c r="Q154" s="23">
        <v>1</v>
      </c>
      <c r="R154" s="8">
        <v>42224</v>
      </c>
      <c r="S154" s="6" t="s">
        <v>975</v>
      </c>
      <c r="Y154" s="25"/>
    </row>
    <row r="155" spans="1:25" ht="15" customHeight="1" x14ac:dyDescent="0.2">
      <c r="A155" s="1">
        <v>154</v>
      </c>
      <c r="B155" s="16" t="s">
        <v>616</v>
      </c>
      <c r="C155" s="13">
        <v>1908</v>
      </c>
      <c r="D155" s="49">
        <v>110</v>
      </c>
      <c r="E155" s="17">
        <v>335</v>
      </c>
      <c r="F155" s="7" t="s">
        <v>11</v>
      </c>
      <c r="G155" s="2"/>
      <c r="I155" s="3" t="s">
        <v>595</v>
      </c>
      <c r="J155" s="4" t="s">
        <v>172</v>
      </c>
      <c r="K155" s="20">
        <f t="shared" si="9"/>
        <v>0.14697236919459147</v>
      </c>
      <c r="L155" s="21">
        <v>2.5</v>
      </c>
      <c r="M155" s="22">
        <v>1</v>
      </c>
      <c r="N155" s="15">
        <v>0.36743092298647867</v>
      </c>
      <c r="O155" s="15">
        <v>0</v>
      </c>
      <c r="P155" s="15">
        <f t="shared" si="11"/>
        <v>0.36743092298647867</v>
      </c>
      <c r="Q155" s="23">
        <v>1</v>
      </c>
      <c r="R155" s="8">
        <v>42224</v>
      </c>
      <c r="S155" s="6" t="s">
        <v>975</v>
      </c>
      <c r="Y155" s="25"/>
    </row>
    <row r="156" spans="1:25" ht="15" customHeight="1" x14ac:dyDescent="0.2">
      <c r="A156" s="1">
        <v>155</v>
      </c>
      <c r="B156" s="16" t="s">
        <v>616</v>
      </c>
      <c r="C156" s="13">
        <v>1916</v>
      </c>
      <c r="D156" s="49">
        <v>111</v>
      </c>
      <c r="E156" s="17">
        <v>468</v>
      </c>
      <c r="F156" s="7" t="s">
        <v>11</v>
      </c>
      <c r="G156" s="2"/>
      <c r="I156" s="3" t="s">
        <v>595</v>
      </c>
      <c r="J156" s="4" t="s">
        <v>173</v>
      </c>
      <c r="K156" s="20">
        <f t="shared" si="9"/>
        <v>0.14697236919459145</v>
      </c>
      <c r="L156" s="21">
        <v>9</v>
      </c>
      <c r="M156" s="22">
        <v>1</v>
      </c>
      <c r="N156" s="15">
        <v>1.322751322751323</v>
      </c>
      <c r="O156" s="15">
        <v>0</v>
      </c>
      <c r="P156" s="15">
        <f t="shared" si="11"/>
        <v>1.322751322751323</v>
      </c>
      <c r="Q156" s="23">
        <v>1</v>
      </c>
      <c r="R156" s="8">
        <v>42224</v>
      </c>
      <c r="S156" s="6" t="s">
        <v>975</v>
      </c>
    </row>
    <row r="157" spans="1:25" ht="15" customHeight="1" x14ac:dyDescent="0.2">
      <c r="A157" s="1">
        <v>156</v>
      </c>
      <c r="B157" s="16" t="s">
        <v>616</v>
      </c>
      <c r="C157" s="13">
        <v>1909</v>
      </c>
      <c r="D157" s="49">
        <v>112</v>
      </c>
      <c r="E157" s="17">
        <v>380</v>
      </c>
      <c r="F157" s="7" t="s">
        <v>11</v>
      </c>
      <c r="G157" s="26"/>
      <c r="I157" s="3" t="s">
        <v>595</v>
      </c>
      <c r="J157" s="4" t="s">
        <v>174</v>
      </c>
      <c r="K157" s="20">
        <f t="shared" si="9"/>
        <v>0.1875</v>
      </c>
      <c r="L157" s="21">
        <v>48</v>
      </c>
      <c r="M157" s="22">
        <v>1</v>
      </c>
      <c r="N157" s="15">
        <v>7.5</v>
      </c>
      <c r="O157" s="15">
        <v>1.5</v>
      </c>
      <c r="P157" s="15">
        <f>+O157+N157</f>
        <v>9</v>
      </c>
      <c r="Q157" s="23">
        <v>52</v>
      </c>
      <c r="R157" s="24">
        <v>42272</v>
      </c>
      <c r="S157" s="6" t="s">
        <v>12</v>
      </c>
      <c r="Y157" s="25"/>
    </row>
    <row r="158" spans="1:25" ht="15" customHeight="1" x14ac:dyDescent="0.2">
      <c r="A158" s="1">
        <v>157</v>
      </c>
      <c r="B158" s="16" t="s">
        <v>616</v>
      </c>
      <c r="C158" s="13">
        <v>1909</v>
      </c>
      <c r="D158" s="49">
        <v>113</v>
      </c>
      <c r="E158" s="17">
        <v>381</v>
      </c>
      <c r="F158" s="7" t="s">
        <v>11</v>
      </c>
      <c r="G158" s="2"/>
      <c r="I158" s="3" t="s">
        <v>595</v>
      </c>
      <c r="J158" s="4" t="s">
        <v>175</v>
      </c>
      <c r="K158" s="20">
        <f t="shared" si="9"/>
        <v>0.14697236919459147</v>
      </c>
      <c r="L158" s="21">
        <v>6</v>
      </c>
      <c r="M158" s="22">
        <v>1</v>
      </c>
      <c r="N158" s="15">
        <v>0.88183421516754878</v>
      </c>
      <c r="O158" s="15">
        <v>0</v>
      </c>
      <c r="P158" s="15">
        <f>+N158+O158</f>
        <v>0.88183421516754878</v>
      </c>
      <c r="Q158" s="23">
        <v>1</v>
      </c>
      <c r="R158" s="8">
        <v>42224</v>
      </c>
      <c r="S158" s="6" t="s">
        <v>975</v>
      </c>
    </row>
    <row r="159" spans="1:25" ht="15" customHeight="1" x14ac:dyDescent="0.2">
      <c r="A159" s="1">
        <v>158</v>
      </c>
      <c r="B159" s="16" t="s">
        <v>616</v>
      </c>
      <c r="C159" s="13">
        <v>1908</v>
      </c>
      <c r="D159" s="49">
        <v>114</v>
      </c>
      <c r="E159" s="17">
        <v>339</v>
      </c>
      <c r="F159" s="7" t="s">
        <v>11</v>
      </c>
      <c r="G159" s="26"/>
      <c r="I159" s="3" t="s">
        <v>595</v>
      </c>
      <c r="J159" s="4" t="s">
        <v>176</v>
      </c>
      <c r="K159" s="20">
        <f t="shared" si="9"/>
        <v>0.68421052631578949</v>
      </c>
      <c r="L159" s="21">
        <v>19</v>
      </c>
      <c r="M159" s="22">
        <v>1</v>
      </c>
      <c r="N159" s="15">
        <v>13</v>
      </c>
      <c r="O159" s="15">
        <v>0</v>
      </c>
      <c r="P159" s="15">
        <f>+O159+N159</f>
        <v>13</v>
      </c>
      <c r="Q159" s="23">
        <v>106</v>
      </c>
      <c r="R159" s="24">
        <v>42305</v>
      </c>
      <c r="S159" s="6" t="s">
        <v>12</v>
      </c>
      <c r="Y159" s="25"/>
    </row>
    <row r="160" spans="1:25" ht="15" customHeight="1" x14ac:dyDescent="0.2">
      <c r="A160" s="1">
        <v>159</v>
      </c>
      <c r="B160" s="16" t="s">
        <v>616</v>
      </c>
      <c r="C160" s="13">
        <v>1909</v>
      </c>
      <c r="D160" s="49">
        <v>115</v>
      </c>
      <c r="E160" s="17">
        <v>382</v>
      </c>
      <c r="F160" s="7" t="s">
        <v>11</v>
      </c>
      <c r="G160" s="2"/>
      <c r="I160" s="3" t="s">
        <v>595</v>
      </c>
      <c r="J160" s="4" t="s">
        <v>177</v>
      </c>
      <c r="K160" s="20">
        <f t="shared" si="9"/>
        <v>0.14697236919459145</v>
      </c>
      <c r="L160" s="21">
        <v>22.5</v>
      </c>
      <c r="M160" s="22">
        <v>1</v>
      </c>
      <c r="N160" s="15">
        <v>3.3068783068783074</v>
      </c>
      <c r="O160" s="15">
        <v>0</v>
      </c>
      <c r="P160" s="15">
        <f>+N160+O160</f>
        <v>3.3068783068783074</v>
      </c>
      <c r="Q160" s="23">
        <v>1</v>
      </c>
      <c r="R160" s="8">
        <v>42224</v>
      </c>
      <c r="S160" s="6" t="s">
        <v>975</v>
      </c>
    </row>
    <row r="161" spans="1:25" ht="16" customHeight="1" x14ac:dyDescent="0.2">
      <c r="A161" s="1">
        <v>160</v>
      </c>
      <c r="B161" s="16" t="s">
        <v>616</v>
      </c>
      <c r="C161" s="13">
        <v>1908</v>
      </c>
      <c r="D161" s="49">
        <v>116</v>
      </c>
      <c r="E161" s="17">
        <v>341</v>
      </c>
      <c r="F161" s="7" t="s">
        <v>11</v>
      </c>
      <c r="G161" s="26"/>
      <c r="I161" s="3" t="s">
        <v>595</v>
      </c>
      <c r="J161" s="4" t="s">
        <v>178</v>
      </c>
      <c r="K161" s="20">
        <f t="shared" si="9"/>
        <v>0.19521739130434784</v>
      </c>
      <c r="L161" s="21">
        <v>23</v>
      </c>
      <c r="M161" s="22">
        <v>1</v>
      </c>
      <c r="N161" s="15">
        <v>3.5</v>
      </c>
      <c r="O161" s="15">
        <v>0.99</v>
      </c>
      <c r="P161" s="15">
        <f>+O161+N161</f>
        <v>4.49</v>
      </c>
      <c r="Q161" s="23">
        <v>62</v>
      </c>
      <c r="R161" s="24">
        <v>42274</v>
      </c>
      <c r="S161" s="6" t="s">
        <v>12</v>
      </c>
      <c r="Y161" s="25"/>
    </row>
    <row r="162" spans="1:25" ht="15" customHeight="1" x14ac:dyDescent="0.2">
      <c r="A162" s="1">
        <v>161</v>
      </c>
      <c r="B162" s="16" t="s">
        <v>616</v>
      </c>
      <c r="C162" s="13">
        <v>1908</v>
      </c>
      <c r="D162" s="49">
        <v>117</v>
      </c>
      <c r="E162" s="17">
        <v>342</v>
      </c>
      <c r="F162" s="7" t="s">
        <v>11</v>
      </c>
      <c r="G162" s="26"/>
      <c r="H162" s="19">
        <v>83</v>
      </c>
      <c r="I162" s="3" t="s">
        <v>595</v>
      </c>
      <c r="J162" s="4" t="s">
        <v>179</v>
      </c>
      <c r="K162" s="20">
        <f t="shared" si="9"/>
        <v>0.14499999999999999</v>
      </c>
      <c r="L162" s="21">
        <v>100</v>
      </c>
      <c r="M162" s="22">
        <v>1</v>
      </c>
      <c r="N162" s="15">
        <v>14.5</v>
      </c>
      <c r="O162" s="15">
        <v>0</v>
      </c>
      <c r="P162" s="15">
        <f>+O162+N162</f>
        <v>14.5</v>
      </c>
      <c r="Q162" s="23">
        <v>32</v>
      </c>
      <c r="R162" s="24">
        <v>42264</v>
      </c>
      <c r="S162" s="6" t="s">
        <v>12</v>
      </c>
      <c r="Y162" s="25"/>
    </row>
    <row r="163" spans="1:25" ht="15" customHeight="1" x14ac:dyDescent="0.2">
      <c r="A163" s="1">
        <v>162</v>
      </c>
      <c r="B163" s="16" t="s">
        <v>180</v>
      </c>
      <c r="C163" s="13">
        <v>1909</v>
      </c>
      <c r="D163" s="49" t="s">
        <v>617</v>
      </c>
      <c r="E163" s="17">
        <v>367</v>
      </c>
      <c r="F163" s="7" t="s">
        <v>11</v>
      </c>
      <c r="G163" s="26"/>
      <c r="I163" s="3" t="s">
        <v>8</v>
      </c>
      <c r="J163" s="4" t="s">
        <v>181</v>
      </c>
      <c r="K163" s="20">
        <f t="shared" si="9"/>
        <v>1.375</v>
      </c>
      <c r="L163" s="21">
        <v>2</v>
      </c>
      <c r="M163" s="22">
        <v>1</v>
      </c>
      <c r="N163" s="15">
        <v>2.75</v>
      </c>
      <c r="O163" s="15">
        <v>0</v>
      </c>
      <c r="P163" s="15">
        <f>+O163+N163</f>
        <v>2.75</v>
      </c>
      <c r="Q163" s="23">
        <v>11</v>
      </c>
      <c r="R163" s="24">
        <v>42240</v>
      </c>
      <c r="S163" s="6" t="s">
        <v>12</v>
      </c>
    </row>
    <row r="164" spans="1:25" ht="15" customHeight="1" x14ac:dyDescent="0.2">
      <c r="A164" s="1">
        <v>163</v>
      </c>
      <c r="B164" s="16" t="s">
        <v>180</v>
      </c>
      <c r="C164" s="13">
        <v>1909</v>
      </c>
      <c r="D164" s="49" t="s">
        <v>618</v>
      </c>
      <c r="E164" s="17">
        <v>370</v>
      </c>
      <c r="F164" s="7" t="s">
        <v>11</v>
      </c>
      <c r="G164" s="26"/>
      <c r="I164" s="3" t="s">
        <v>8</v>
      </c>
      <c r="J164" s="4" t="s">
        <v>182</v>
      </c>
      <c r="K164" s="20">
        <f t="shared" si="9"/>
        <v>0.29599999999999999</v>
      </c>
      <c r="L164" s="21">
        <v>5</v>
      </c>
      <c r="M164" s="22">
        <v>1</v>
      </c>
      <c r="N164" s="15">
        <v>0.99</v>
      </c>
      <c r="O164" s="15">
        <v>0.49</v>
      </c>
      <c r="P164" s="15">
        <f>+O164+N164</f>
        <v>1.48</v>
      </c>
      <c r="Q164" s="23">
        <v>123</v>
      </c>
      <c r="R164" s="24">
        <v>42357</v>
      </c>
      <c r="S164" s="6" t="s">
        <v>12</v>
      </c>
      <c r="Y164" s="25"/>
    </row>
    <row r="165" spans="1:25" ht="17" customHeight="1" x14ac:dyDescent="0.2">
      <c r="A165" s="1">
        <v>164</v>
      </c>
      <c r="B165" s="16" t="s">
        <v>180</v>
      </c>
      <c r="C165" s="13">
        <v>1909</v>
      </c>
      <c r="D165" s="49" t="s">
        <v>619</v>
      </c>
      <c r="E165" s="17">
        <v>372</v>
      </c>
      <c r="F165" s="7" t="s">
        <v>11</v>
      </c>
      <c r="G165" s="2"/>
      <c r="I165" s="3" t="s">
        <v>8</v>
      </c>
      <c r="J165" s="4" t="s">
        <v>183</v>
      </c>
      <c r="K165" s="20">
        <f t="shared" si="9"/>
        <v>0.14697236919459145</v>
      </c>
      <c r="L165" s="21">
        <v>4.75</v>
      </c>
      <c r="M165" s="22">
        <v>1</v>
      </c>
      <c r="N165" s="15">
        <v>0.69811875367430942</v>
      </c>
      <c r="O165" s="15">
        <v>0</v>
      </c>
      <c r="P165" s="15">
        <f>+N165+O165</f>
        <v>0.69811875367430942</v>
      </c>
      <c r="Q165" s="23">
        <v>1</v>
      </c>
      <c r="R165" s="8">
        <v>42224</v>
      </c>
      <c r="S165" s="6" t="s">
        <v>975</v>
      </c>
      <c r="Y165" s="25"/>
    </row>
    <row r="166" spans="1:25" ht="18" customHeight="1" x14ac:dyDescent="0.2">
      <c r="A166" s="1">
        <v>165</v>
      </c>
      <c r="B166" s="16" t="s">
        <v>620</v>
      </c>
      <c r="C166" s="13">
        <v>1911</v>
      </c>
      <c r="D166" s="49" t="s">
        <v>579</v>
      </c>
      <c r="E166" s="17" t="s">
        <v>184</v>
      </c>
      <c r="F166" s="7" t="s">
        <v>11</v>
      </c>
      <c r="G166" s="26"/>
      <c r="H166" s="19">
        <v>64</v>
      </c>
      <c r="I166" s="3" t="s">
        <v>185</v>
      </c>
      <c r="J166" s="4" t="s">
        <v>186</v>
      </c>
      <c r="K166" s="20">
        <f t="shared" si="9"/>
        <v>9.8666666666666666E-2</v>
      </c>
      <c r="L166" s="21">
        <v>15</v>
      </c>
      <c r="M166" s="22">
        <v>1</v>
      </c>
      <c r="N166" s="15">
        <v>0.99</v>
      </c>
      <c r="O166" s="15">
        <v>0.49</v>
      </c>
      <c r="P166" s="15">
        <f>+O166+N166</f>
        <v>1.48</v>
      </c>
      <c r="Q166" s="23">
        <v>58</v>
      </c>
      <c r="R166" s="24">
        <v>42273</v>
      </c>
      <c r="S166" s="6" t="s">
        <v>12</v>
      </c>
      <c r="Y166" s="25"/>
    </row>
    <row r="167" spans="1:25" ht="15" customHeight="1" x14ac:dyDescent="0.2">
      <c r="A167" s="1">
        <v>166</v>
      </c>
      <c r="B167" s="16" t="s">
        <v>621</v>
      </c>
      <c r="C167" s="13">
        <v>1915</v>
      </c>
      <c r="D167" s="49">
        <v>118</v>
      </c>
      <c r="E167" s="17">
        <v>498</v>
      </c>
      <c r="F167" s="7" t="s">
        <v>11</v>
      </c>
      <c r="G167" s="26"/>
      <c r="I167" s="3" t="s">
        <v>595</v>
      </c>
      <c r="J167" s="4" t="s">
        <v>187</v>
      </c>
      <c r="K167" s="20">
        <f t="shared" si="9"/>
        <v>0.14697236919459145</v>
      </c>
      <c r="L167" s="21">
        <v>0.25</v>
      </c>
      <c r="M167" s="22">
        <v>1</v>
      </c>
      <c r="N167" s="15">
        <v>3.6743092298647861E-2</v>
      </c>
      <c r="O167" s="15">
        <v>0</v>
      </c>
      <c r="P167" s="15">
        <f t="shared" ref="P167:P172" si="12">+N167+O167</f>
        <v>3.6743092298647861E-2</v>
      </c>
      <c r="Q167" s="23">
        <v>1</v>
      </c>
      <c r="R167" s="24">
        <v>42224</v>
      </c>
      <c r="S167" s="6" t="s">
        <v>975</v>
      </c>
      <c r="Y167" s="25"/>
    </row>
    <row r="168" spans="1:25" ht="15" customHeight="1" x14ac:dyDescent="0.2">
      <c r="A168" s="1">
        <v>167</v>
      </c>
      <c r="B168" s="16" t="s">
        <v>621</v>
      </c>
      <c r="C168" s="13">
        <v>1914</v>
      </c>
      <c r="D168" s="49">
        <v>119</v>
      </c>
      <c r="E168" s="17">
        <v>499</v>
      </c>
      <c r="F168" s="7" t="s">
        <v>11</v>
      </c>
      <c r="G168" s="26"/>
      <c r="I168" s="3" t="s">
        <v>595</v>
      </c>
      <c r="J168" s="4" t="s">
        <v>144</v>
      </c>
      <c r="K168" s="20">
        <f t="shared" si="9"/>
        <v>0.14697236919459145</v>
      </c>
      <c r="L168" s="21">
        <v>0.25</v>
      </c>
      <c r="M168" s="22">
        <v>1</v>
      </c>
      <c r="N168" s="15">
        <v>3.6743092298647861E-2</v>
      </c>
      <c r="O168" s="15">
        <v>0</v>
      </c>
      <c r="P168" s="15">
        <f t="shared" si="12"/>
        <v>3.6743092298647861E-2</v>
      </c>
      <c r="Q168" s="23">
        <v>1</v>
      </c>
      <c r="R168" s="24">
        <v>42224</v>
      </c>
      <c r="S168" s="6" t="s">
        <v>975</v>
      </c>
      <c r="Y168" s="25"/>
    </row>
    <row r="169" spans="1:25" ht="16" customHeight="1" x14ac:dyDescent="0.2">
      <c r="A169" s="1">
        <v>168</v>
      </c>
      <c r="B169" s="16" t="s">
        <v>621</v>
      </c>
      <c r="C169" s="13">
        <v>1914</v>
      </c>
      <c r="D169" s="49">
        <v>120</v>
      </c>
      <c r="E169" s="17">
        <v>430</v>
      </c>
      <c r="F169" s="7" t="s">
        <v>11</v>
      </c>
      <c r="G169" s="2"/>
      <c r="I169" s="3" t="s">
        <v>595</v>
      </c>
      <c r="J169" s="4" t="s">
        <v>188</v>
      </c>
      <c r="K169" s="20">
        <f t="shared" si="9"/>
        <v>0.14697236919459147</v>
      </c>
      <c r="L169" s="21">
        <v>5</v>
      </c>
      <c r="M169" s="22">
        <v>1</v>
      </c>
      <c r="N169" s="15">
        <v>0.73486184597295734</v>
      </c>
      <c r="O169" s="15">
        <v>0</v>
      </c>
      <c r="P169" s="15">
        <f t="shared" si="12"/>
        <v>0.73486184597295734</v>
      </c>
      <c r="Q169" s="23">
        <v>1</v>
      </c>
      <c r="R169" s="8">
        <v>42224</v>
      </c>
      <c r="S169" s="6" t="s">
        <v>975</v>
      </c>
    </row>
    <row r="170" spans="1:25" ht="15" customHeight="1" x14ac:dyDescent="0.2">
      <c r="A170" s="1">
        <v>169</v>
      </c>
      <c r="B170" s="16" t="s">
        <v>621</v>
      </c>
      <c r="C170" s="13">
        <v>1917</v>
      </c>
      <c r="D170" s="49">
        <v>121</v>
      </c>
      <c r="E170" s="17">
        <v>508</v>
      </c>
      <c r="F170" s="7" t="s">
        <v>11</v>
      </c>
      <c r="G170" s="2"/>
      <c r="I170" s="3" t="s">
        <v>595</v>
      </c>
      <c r="J170" s="4" t="s">
        <v>189</v>
      </c>
      <c r="K170" s="20">
        <f t="shared" si="9"/>
        <v>0.14697236919459145</v>
      </c>
      <c r="L170" s="21">
        <v>0.65</v>
      </c>
      <c r="M170" s="22">
        <v>1</v>
      </c>
      <c r="N170" s="15">
        <v>9.5532039976484448E-2</v>
      </c>
      <c r="O170" s="15">
        <v>0</v>
      </c>
      <c r="P170" s="15">
        <f t="shared" si="12"/>
        <v>9.5532039976484448E-2</v>
      </c>
      <c r="Q170" s="23">
        <v>1</v>
      </c>
      <c r="R170" s="8">
        <v>42224</v>
      </c>
      <c r="S170" s="6" t="s">
        <v>975</v>
      </c>
      <c r="Y170" s="25"/>
    </row>
    <row r="171" spans="1:25" ht="15" customHeight="1" x14ac:dyDescent="0.2">
      <c r="A171" s="1">
        <v>170</v>
      </c>
      <c r="B171" s="16" t="s">
        <v>621</v>
      </c>
      <c r="C171" s="13">
        <v>1917</v>
      </c>
      <c r="D171" s="49">
        <v>122</v>
      </c>
      <c r="E171" s="17">
        <v>509</v>
      </c>
      <c r="F171" s="7" t="s">
        <v>11</v>
      </c>
      <c r="G171" s="2"/>
      <c r="I171" s="3" t="s">
        <v>595</v>
      </c>
      <c r="J171" s="4" t="s">
        <v>190</v>
      </c>
      <c r="K171" s="20">
        <f t="shared" si="9"/>
        <v>0.14697236919459145</v>
      </c>
      <c r="L171" s="21">
        <v>1.75</v>
      </c>
      <c r="M171" s="22">
        <v>1</v>
      </c>
      <c r="N171" s="15">
        <v>0.25720164609053503</v>
      </c>
      <c r="O171" s="15">
        <v>0</v>
      </c>
      <c r="P171" s="15">
        <f t="shared" si="12"/>
        <v>0.25720164609053503</v>
      </c>
      <c r="Q171" s="23">
        <v>1</v>
      </c>
      <c r="R171" s="8">
        <v>42224</v>
      </c>
      <c r="S171" s="6" t="s">
        <v>975</v>
      </c>
      <c r="Y171" s="25"/>
    </row>
    <row r="172" spans="1:25" ht="16" customHeight="1" x14ac:dyDescent="0.2">
      <c r="A172" s="1">
        <v>171</v>
      </c>
      <c r="B172" s="16" t="s">
        <v>621</v>
      </c>
      <c r="C172" s="13">
        <v>1916</v>
      </c>
      <c r="D172" s="49">
        <v>123</v>
      </c>
      <c r="E172" s="17">
        <v>472</v>
      </c>
      <c r="F172" s="7" t="s">
        <v>11</v>
      </c>
      <c r="G172" s="2"/>
      <c r="I172" s="3" t="s">
        <v>595</v>
      </c>
      <c r="J172" s="4" t="s">
        <v>191</v>
      </c>
      <c r="K172" s="20">
        <f t="shared" si="9"/>
        <v>0.14697236919459147</v>
      </c>
      <c r="L172" s="21">
        <v>2.5</v>
      </c>
      <c r="M172" s="22">
        <v>1</v>
      </c>
      <c r="N172" s="15">
        <v>0.36743092298647867</v>
      </c>
      <c r="O172" s="15">
        <v>0</v>
      </c>
      <c r="P172" s="15">
        <f t="shared" si="12"/>
        <v>0.36743092298647867</v>
      </c>
      <c r="Q172" s="23">
        <v>1</v>
      </c>
      <c r="R172" s="8">
        <v>42224</v>
      </c>
      <c r="S172" s="6" t="s">
        <v>975</v>
      </c>
      <c r="Y172" s="25"/>
    </row>
    <row r="173" spans="1:25" ht="15" customHeight="1" x14ac:dyDescent="0.2">
      <c r="A173" s="1">
        <v>172</v>
      </c>
      <c r="B173" s="16" t="s">
        <v>621</v>
      </c>
      <c r="C173" s="13">
        <v>1917</v>
      </c>
      <c r="D173" s="49">
        <v>124</v>
      </c>
      <c r="E173" s="17">
        <v>511</v>
      </c>
      <c r="F173" s="7" t="s">
        <v>11</v>
      </c>
      <c r="G173" s="26"/>
      <c r="I173" s="3" t="s">
        <v>595</v>
      </c>
      <c r="J173" s="4" t="s">
        <v>192</v>
      </c>
      <c r="K173" s="20">
        <f t="shared" si="9"/>
        <v>0.78125</v>
      </c>
      <c r="L173" s="21">
        <v>8</v>
      </c>
      <c r="M173" s="22">
        <v>1</v>
      </c>
      <c r="N173" s="15">
        <v>6.25</v>
      </c>
      <c r="O173" s="15">
        <v>0</v>
      </c>
      <c r="P173" s="15">
        <f>+O173+N173</f>
        <v>6.25</v>
      </c>
      <c r="Q173" s="23">
        <v>80</v>
      </c>
      <c r="R173" s="24">
        <v>42281</v>
      </c>
      <c r="S173" s="6" t="s">
        <v>12</v>
      </c>
      <c r="Y173" s="25"/>
    </row>
    <row r="174" spans="1:25" ht="15" customHeight="1" x14ac:dyDescent="0.2">
      <c r="A174" s="1">
        <v>173</v>
      </c>
      <c r="B174" s="16" t="s">
        <v>621</v>
      </c>
      <c r="C174" s="13">
        <v>1917</v>
      </c>
      <c r="D174" s="49">
        <v>125</v>
      </c>
      <c r="E174" s="17">
        <v>512</v>
      </c>
      <c r="F174" s="7" t="s">
        <v>11</v>
      </c>
      <c r="G174" s="2"/>
      <c r="I174" s="3" t="s">
        <v>595</v>
      </c>
      <c r="J174" s="4" t="s">
        <v>193</v>
      </c>
      <c r="K174" s="20">
        <f t="shared" si="9"/>
        <v>0.14697236919459145</v>
      </c>
      <c r="L174" s="21">
        <v>0.4</v>
      </c>
      <c r="M174" s="22">
        <v>1</v>
      </c>
      <c r="N174" s="15">
        <v>5.8788947677836587E-2</v>
      </c>
      <c r="O174" s="15">
        <v>0</v>
      </c>
      <c r="P174" s="15">
        <f>+N174+O174</f>
        <v>5.8788947677836587E-2</v>
      </c>
      <c r="Q174" s="23">
        <v>1</v>
      </c>
      <c r="R174" s="8">
        <v>42224</v>
      </c>
      <c r="S174" s="6" t="s">
        <v>975</v>
      </c>
      <c r="Y174" s="25"/>
    </row>
    <row r="175" spans="1:25" ht="18" customHeight="1" x14ac:dyDescent="0.2">
      <c r="A175" s="1">
        <v>174</v>
      </c>
      <c r="B175" s="16" t="s">
        <v>621</v>
      </c>
      <c r="C175" s="13">
        <v>1917</v>
      </c>
      <c r="D175" s="49">
        <v>126</v>
      </c>
      <c r="E175" s="17">
        <v>513</v>
      </c>
      <c r="F175" s="7" t="s">
        <v>11</v>
      </c>
      <c r="G175" s="26"/>
      <c r="I175" s="3" t="s">
        <v>595</v>
      </c>
      <c r="J175" s="4" t="s">
        <v>194</v>
      </c>
      <c r="K175" s="20">
        <f t="shared" si="9"/>
        <v>0.17882352941176471</v>
      </c>
      <c r="L175" s="21">
        <v>17</v>
      </c>
      <c r="M175" s="22">
        <v>1</v>
      </c>
      <c r="N175" s="15">
        <v>2.54</v>
      </c>
      <c r="O175" s="15">
        <v>0.5</v>
      </c>
      <c r="P175" s="15">
        <f>+O175+N175</f>
        <v>3.04</v>
      </c>
      <c r="Q175" s="23">
        <v>79</v>
      </c>
      <c r="R175" s="24">
        <v>42281</v>
      </c>
      <c r="S175" s="6" t="s">
        <v>12</v>
      </c>
      <c r="Y175" s="25"/>
    </row>
    <row r="176" spans="1:25" ht="17" customHeight="1" x14ac:dyDescent="0.2">
      <c r="A176" s="1">
        <v>175</v>
      </c>
      <c r="B176" s="16" t="s">
        <v>621</v>
      </c>
      <c r="C176" s="13">
        <v>1914</v>
      </c>
      <c r="D176" s="49">
        <v>127</v>
      </c>
      <c r="E176" s="17">
        <v>437</v>
      </c>
      <c r="F176" s="7" t="s">
        <v>11</v>
      </c>
      <c r="G176" s="2"/>
      <c r="I176" s="3" t="s">
        <v>595</v>
      </c>
      <c r="J176" s="4" t="s">
        <v>195</v>
      </c>
      <c r="K176" s="20">
        <f t="shared" si="9"/>
        <v>0.14697236919459145</v>
      </c>
      <c r="L176" s="21">
        <v>7.25</v>
      </c>
      <c r="M176" s="22">
        <v>1</v>
      </c>
      <c r="N176" s="15">
        <v>1.0655496766607879</v>
      </c>
      <c r="O176" s="15">
        <v>0</v>
      </c>
      <c r="P176" s="15">
        <f>+N176+O176</f>
        <v>1.0655496766607879</v>
      </c>
      <c r="Q176" s="23">
        <v>1</v>
      </c>
      <c r="R176" s="8">
        <v>42224</v>
      </c>
      <c r="S176" s="6" t="s">
        <v>975</v>
      </c>
      <c r="Y176" s="25"/>
    </row>
    <row r="177" spans="1:25" ht="17" customHeight="1" x14ac:dyDescent="0.2">
      <c r="A177" s="1">
        <v>176</v>
      </c>
      <c r="B177" s="16" t="s">
        <v>621</v>
      </c>
      <c r="C177" s="13">
        <v>1917</v>
      </c>
      <c r="D177" s="49">
        <v>128</v>
      </c>
      <c r="E177" s="17">
        <v>515</v>
      </c>
      <c r="F177" s="7" t="s">
        <v>11</v>
      </c>
      <c r="G177" s="2"/>
      <c r="I177" s="3" t="s">
        <v>595</v>
      </c>
      <c r="J177" s="4" t="s">
        <v>196</v>
      </c>
      <c r="K177" s="20">
        <f t="shared" si="9"/>
        <v>1.3333333333333333</v>
      </c>
      <c r="L177" s="21">
        <v>0.45</v>
      </c>
      <c r="M177" s="22">
        <v>1</v>
      </c>
      <c r="N177" s="15">
        <v>0.6</v>
      </c>
      <c r="P177" s="15">
        <f>+O177+N177</f>
        <v>0.6</v>
      </c>
      <c r="Q177" s="23">
        <v>1</v>
      </c>
      <c r="R177" s="33">
        <v>42892</v>
      </c>
      <c r="S177" s="6" t="s">
        <v>9</v>
      </c>
      <c r="Y177" s="25"/>
    </row>
    <row r="178" spans="1:25" ht="17" customHeight="1" x14ac:dyDescent="0.2">
      <c r="A178" s="1">
        <v>177</v>
      </c>
      <c r="B178" s="16" t="s">
        <v>621</v>
      </c>
      <c r="C178" s="13">
        <v>1914</v>
      </c>
      <c r="D178" s="49">
        <v>129</v>
      </c>
      <c r="E178" s="17">
        <v>516</v>
      </c>
      <c r="F178" s="7" t="s">
        <v>11</v>
      </c>
      <c r="G178" s="2"/>
      <c r="I178" s="3" t="s">
        <v>595</v>
      </c>
      <c r="J178" s="4" t="s">
        <v>197</v>
      </c>
      <c r="K178" s="20">
        <f t="shared" si="9"/>
        <v>1.2</v>
      </c>
      <c r="L178" s="21">
        <v>0.5</v>
      </c>
      <c r="M178" s="22">
        <v>1</v>
      </c>
      <c r="N178" s="15">
        <v>0.6</v>
      </c>
      <c r="P178" s="15">
        <f>+O178+N178</f>
        <v>0.6</v>
      </c>
      <c r="Q178" s="23">
        <v>1</v>
      </c>
      <c r="R178" s="33">
        <v>42892</v>
      </c>
      <c r="S178" s="6" t="s">
        <v>9</v>
      </c>
      <c r="Y178" s="25"/>
    </row>
    <row r="179" spans="1:25" ht="17" customHeight="1" x14ac:dyDescent="0.2">
      <c r="A179" s="1">
        <v>178</v>
      </c>
      <c r="B179" s="16" t="s">
        <v>621</v>
      </c>
      <c r="C179" s="13">
        <v>1917</v>
      </c>
      <c r="D179" s="49">
        <v>130</v>
      </c>
      <c r="E179" s="17">
        <v>517</v>
      </c>
      <c r="F179" s="7" t="s">
        <v>11</v>
      </c>
      <c r="G179" s="2"/>
      <c r="I179" s="3" t="s">
        <v>595</v>
      </c>
      <c r="J179" s="4" t="s">
        <v>198</v>
      </c>
      <c r="K179" s="20">
        <f t="shared" si="9"/>
        <v>0.79999999999999993</v>
      </c>
      <c r="L179" s="21">
        <v>0.75</v>
      </c>
      <c r="M179" s="22">
        <v>1</v>
      </c>
      <c r="N179" s="15">
        <v>0.6</v>
      </c>
      <c r="O179" s="15">
        <v>0</v>
      </c>
      <c r="P179" s="15">
        <f>+O179+N179</f>
        <v>0.6</v>
      </c>
      <c r="Q179" s="23">
        <v>1</v>
      </c>
      <c r="R179" s="33">
        <v>42892</v>
      </c>
      <c r="S179" s="6" t="s">
        <v>9</v>
      </c>
      <c r="Y179" s="25"/>
    </row>
    <row r="180" spans="1:25" ht="17" customHeight="1" x14ac:dyDescent="0.2">
      <c r="A180" s="1">
        <v>179</v>
      </c>
      <c r="B180" s="16" t="s">
        <v>621</v>
      </c>
      <c r="C180" s="13">
        <v>1917</v>
      </c>
      <c r="D180" s="49">
        <v>131</v>
      </c>
      <c r="E180" s="17">
        <v>518</v>
      </c>
      <c r="F180" s="7" t="s">
        <v>11</v>
      </c>
      <c r="G180" s="2"/>
      <c r="I180" s="3" t="s">
        <v>595</v>
      </c>
      <c r="J180" s="4" t="s">
        <v>199</v>
      </c>
      <c r="K180" s="20">
        <f t="shared" si="9"/>
        <v>0.14697236919459147</v>
      </c>
      <c r="L180" s="21">
        <v>1.5</v>
      </c>
      <c r="M180" s="22">
        <v>1</v>
      </c>
      <c r="N180" s="15">
        <v>0.2204585537918872</v>
      </c>
      <c r="O180" s="15">
        <v>0</v>
      </c>
      <c r="P180" s="15">
        <f>+N180+O180</f>
        <v>0.2204585537918872</v>
      </c>
      <c r="Q180" s="23">
        <v>1</v>
      </c>
      <c r="R180" s="8">
        <v>42224</v>
      </c>
      <c r="S180" s="6" t="s">
        <v>975</v>
      </c>
      <c r="Y180" s="25"/>
    </row>
    <row r="181" spans="1:25" ht="18" customHeight="1" x14ac:dyDescent="0.2">
      <c r="A181" s="1">
        <v>180</v>
      </c>
      <c r="B181" s="16" t="s">
        <v>621</v>
      </c>
      <c r="C181" s="13">
        <v>1920</v>
      </c>
      <c r="D181" s="49">
        <v>132</v>
      </c>
      <c r="E181" s="17">
        <v>547</v>
      </c>
      <c r="F181" s="7" t="s">
        <v>11</v>
      </c>
      <c r="G181" s="26"/>
      <c r="H181" s="19">
        <v>70</v>
      </c>
      <c r="I181" s="3" t="s">
        <v>595</v>
      </c>
      <c r="J181" s="4" t="s">
        <v>200</v>
      </c>
      <c r="K181" s="20">
        <f t="shared" si="9"/>
        <v>0.24734177215189873</v>
      </c>
      <c r="L181" s="21">
        <v>79</v>
      </c>
      <c r="M181" s="22">
        <v>1</v>
      </c>
      <c r="N181" s="15">
        <v>17.5</v>
      </c>
      <c r="O181" s="15">
        <v>2.04</v>
      </c>
      <c r="P181" s="15">
        <f t="shared" ref="P181:P202" si="13">+O181+N181</f>
        <v>19.54</v>
      </c>
      <c r="Q181" s="23">
        <v>33</v>
      </c>
      <c r="R181" s="24">
        <v>42264</v>
      </c>
      <c r="S181" s="6" t="s">
        <v>12</v>
      </c>
      <c r="Y181" s="25"/>
    </row>
    <row r="182" spans="1:25" ht="17" customHeight="1" x14ac:dyDescent="0.2">
      <c r="A182" s="1">
        <v>181</v>
      </c>
      <c r="B182" s="16" t="s">
        <v>621</v>
      </c>
      <c r="C182" s="13">
        <v>1918</v>
      </c>
      <c r="D182" s="49">
        <v>133</v>
      </c>
      <c r="E182" s="17">
        <v>524</v>
      </c>
      <c r="F182" s="7" t="s">
        <v>11</v>
      </c>
      <c r="G182" s="26"/>
      <c r="H182" s="19">
        <v>35</v>
      </c>
      <c r="I182" s="3" t="s">
        <v>595</v>
      </c>
      <c r="J182" s="4" t="s">
        <v>208</v>
      </c>
      <c r="K182" s="20">
        <f t="shared" si="9"/>
        <v>0.24</v>
      </c>
      <c r="L182" s="21">
        <v>75</v>
      </c>
      <c r="M182" s="22">
        <v>1</v>
      </c>
      <c r="N182" s="15">
        <v>15.5</v>
      </c>
      <c r="O182" s="15">
        <v>2.5</v>
      </c>
      <c r="P182" s="15">
        <f t="shared" si="13"/>
        <v>18</v>
      </c>
      <c r="Q182" s="23">
        <v>26</v>
      </c>
      <c r="R182" s="24">
        <v>42262</v>
      </c>
      <c r="S182" s="6" t="s">
        <v>12</v>
      </c>
      <c r="Y182" s="25"/>
    </row>
    <row r="183" spans="1:25" ht="17" customHeight="1" x14ac:dyDescent="0.2">
      <c r="A183" s="1">
        <v>182</v>
      </c>
      <c r="B183" s="16" t="s">
        <v>201</v>
      </c>
      <c r="C183" s="13">
        <v>1913</v>
      </c>
      <c r="D183" s="49" t="s">
        <v>928</v>
      </c>
      <c r="E183" s="17" t="s">
        <v>929</v>
      </c>
      <c r="F183" s="7" t="s">
        <v>11</v>
      </c>
      <c r="G183" s="26"/>
      <c r="I183" s="3" t="s">
        <v>202</v>
      </c>
      <c r="J183" s="4" t="s">
        <v>203</v>
      </c>
      <c r="K183" s="20">
        <f t="shared" si="9"/>
        <v>0.43448433569631828</v>
      </c>
      <c r="L183" s="21">
        <v>1.75</v>
      </c>
      <c r="M183" s="22">
        <v>1</v>
      </c>
      <c r="N183" s="15">
        <v>0.76034758746855702</v>
      </c>
      <c r="O183" s="15">
        <v>0</v>
      </c>
      <c r="P183" s="15">
        <f t="shared" si="13"/>
        <v>0.76034758746855702</v>
      </c>
      <c r="Q183" s="23">
        <v>126</v>
      </c>
      <c r="R183" s="24">
        <v>42361</v>
      </c>
      <c r="S183" s="6" t="s">
        <v>12</v>
      </c>
    </row>
    <row r="184" spans="1:25" ht="17" customHeight="1" x14ac:dyDescent="0.2">
      <c r="A184" s="1">
        <v>183</v>
      </c>
      <c r="B184" s="16" t="s">
        <v>201</v>
      </c>
      <c r="C184" s="13">
        <v>1913</v>
      </c>
      <c r="D184" s="49" t="s">
        <v>917</v>
      </c>
      <c r="E184" s="17" t="s">
        <v>930</v>
      </c>
      <c r="F184" s="7" t="s">
        <v>11</v>
      </c>
      <c r="G184" s="26"/>
      <c r="I184" s="3" t="s">
        <v>202</v>
      </c>
      <c r="J184" s="4" t="s">
        <v>941</v>
      </c>
      <c r="K184" s="20">
        <f t="shared" si="9"/>
        <v>0.43448433569631828</v>
      </c>
      <c r="L184" s="21">
        <v>1.4</v>
      </c>
      <c r="M184" s="22">
        <v>1</v>
      </c>
      <c r="N184" s="15">
        <v>0.60827806997484557</v>
      </c>
      <c r="O184" s="15">
        <v>0</v>
      </c>
      <c r="P184" s="15">
        <f t="shared" si="13"/>
        <v>0.60827806997484557</v>
      </c>
      <c r="Q184" s="23">
        <v>126</v>
      </c>
      <c r="R184" s="24">
        <v>42361</v>
      </c>
      <c r="S184" s="6" t="s">
        <v>12</v>
      </c>
    </row>
    <row r="185" spans="1:25" ht="16" customHeight="1" x14ac:dyDescent="0.2">
      <c r="A185" s="1">
        <v>184</v>
      </c>
      <c r="B185" s="16" t="s">
        <v>201</v>
      </c>
      <c r="C185" s="13">
        <v>1913</v>
      </c>
      <c r="D185" s="49" t="s">
        <v>918</v>
      </c>
      <c r="E185" s="17" t="s">
        <v>931</v>
      </c>
      <c r="F185" s="7" t="s">
        <v>11</v>
      </c>
      <c r="G185" s="26"/>
      <c r="I185" s="3" t="s">
        <v>202</v>
      </c>
      <c r="J185" s="4" t="s">
        <v>942</v>
      </c>
      <c r="K185" s="20">
        <f t="shared" si="9"/>
        <v>0.43448433569631828</v>
      </c>
      <c r="L185" s="21">
        <v>6.5</v>
      </c>
      <c r="M185" s="22">
        <v>1</v>
      </c>
      <c r="N185" s="15">
        <v>2.824148182026069</v>
      </c>
      <c r="O185" s="15">
        <v>0</v>
      </c>
      <c r="P185" s="15">
        <f t="shared" si="13"/>
        <v>2.824148182026069</v>
      </c>
      <c r="Q185" s="23">
        <v>126</v>
      </c>
      <c r="R185" s="24">
        <v>42361</v>
      </c>
      <c r="S185" s="6" t="s">
        <v>12</v>
      </c>
      <c r="Y185" s="25"/>
    </row>
    <row r="186" spans="1:25" ht="17" customHeight="1" x14ac:dyDescent="0.2">
      <c r="A186" s="1">
        <v>185</v>
      </c>
      <c r="B186" s="16" t="s">
        <v>201</v>
      </c>
      <c r="C186" s="13">
        <v>1913</v>
      </c>
      <c r="D186" s="49" t="s">
        <v>919</v>
      </c>
      <c r="E186" s="17" t="s">
        <v>932</v>
      </c>
      <c r="F186" s="7" t="s">
        <v>11</v>
      </c>
      <c r="G186" s="26"/>
      <c r="I186" s="3" t="s">
        <v>202</v>
      </c>
      <c r="J186" s="4" t="s">
        <v>943</v>
      </c>
      <c r="K186" s="20">
        <f t="shared" si="9"/>
        <v>0.43448433569631828</v>
      </c>
      <c r="L186" s="21">
        <v>14.5</v>
      </c>
      <c r="M186" s="22">
        <v>1</v>
      </c>
      <c r="N186" s="15">
        <v>6.3000228675966152</v>
      </c>
      <c r="O186" s="15">
        <v>0</v>
      </c>
      <c r="P186" s="15">
        <f t="shared" si="13"/>
        <v>6.3000228675966152</v>
      </c>
      <c r="Q186" s="23">
        <v>126</v>
      </c>
      <c r="R186" s="24">
        <v>42361</v>
      </c>
      <c r="S186" s="6" t="s">
        <v>12</v>
      </c>
      <c r="Y186" s="25"/>
    </row>
    <row r="187" spans="1:25" ht="17" customHeight="1" x14ac:dyDescent="0.2">
      <c r="A187" s="1">
        <v>186</v>
      </c>
      <c r="B187" s="16" t="s">
        <v>201</v>
      </c>
      <c r="C187" s="13">
        <v>1913</v>
      </c>
      <c r="D187" s="49" t="s">
        <v>920</v>
      </c>
      <c r="E187" s="17" t="s">
        <v>933</v>
      </c>
      <c r="F187" s="7" t="s">
        <v>11</v>
      </c>
      <c r="G187" s="26"/>
      <c r="I187" s="3" t="s">
        <v>202</v>
      </c>
      <c r="J187" s="4" t="s">
        <v>944</v>
      </c>
      <c r="K187" s="20">
        <f t="shared" si="9"/>
        <v>0.43448433569631828</v>
      </c>
      <c r="L187" s="21">
        <v>2.5</v>
      </c>
      <c r="M187" s="22">
        <v>1</v>
      </c>
      <c r="N187" s="15">
        <v>1.0862108392407956</v>
      </c>
      <c r="O187" s="15">
        <v>0</v>
      </c>
      <c r="P187" s="15">
        <f t="shared" si="13"/>
        <v>1.0862108392407956</v>
      </c>
      <c r="Q187" s="23">
        <v>126</v>
      </c>
      <c r="R187" s="24">
        <v>42361</v>
      </c>
      <c r="S187" s="6" t="s">
        <v>12</v>
      </c>
      <c r="Y187" s="25"/>
    </row>
    <row r="188" spans="1:25" ht="16" customHeight="1" x14ac:dyDescent="0.2">
      <c r="A188" s="1">
        <v>187</v>
      </c>
      <c r="B188" s="16" t="s">
        <v>201</v>
      </c>
      <c r="C188" s="13">
        <v>1913</v>
      </c>
      <c r="D188" s="49" t="s">
        <v>921</v>
      </c>
      <c r="E188" s="17" t="s">
        <v>934</v>
      </c>
      <c r="F188" s="7" t="s">
        <v>11</v>
      </c>
      <c r="G188" s="26"/>
      <c r="I188" s="3" t="s">
        <v>202</v>
      </c>
      <c r="J188" s="4" t="s">
        <v>950</v>
      </c>
      <c r="K188" s="20">
        <f t="shared" si="9"/>
        <v>0.43448433569631828</v>
      </c>
      <c r="L188" s="21">
        <v>3.5</v>
      </c>
      <c r="M188" s="22">
        <v>1</v>
      </c>
      <c r="N188" s="15">
        <v>1.520695174937114</v>
      </c>
      <c r="O188" s="15">
        <v>0</v>
      </c>
      <c r="P188" s="15">
        <f t="shared" si="13"/>
        <v>1.520695174937114</v>
      </c>
      <c r="Q188" s="23">
        <v>126</v>
      </c>
      <c r="R188" s="24">
        <v>42361</v>
      </c>
      <c r="S188" s="6" t="s">
        <v>12</v>
      </c>
      <c r="Y188" s="25"/>
    </row>
    <row r="189" spans="1:25" ht="15" customHeight="1" x14ac:dyDescent="0.2">
      <c r="A189" s="1">
        <v>188</v>
      </c>
      <c r="B189" s="16" t="s">
        <v>201</v>
      </c>
      <c r="C189" s="13">
        <v>1913</v>
      </c>
      <c r="D189" s="49" t="s">
        <v>922</v>
      </c>
      <c r="E189" s="17" t="s">
        <v>935</v>
      </c>
      <c r="F189" s="7" t="s">
        <v>11</v>
      </c>
      <c r="G189" s="26"/>
      <c r="I189" s="3" t="s">
        <v>202</v>
      </c>
      <c r="J189" s="4" t="s">
        <v>945</v>
      </c>
      <c r="K189" s="20">
        <f t="shared" si="9"/>
        <v>0.43448433569631828</v>
      </c>
      <c r="L189" s="21">
        <v>15</v>
      </c>
      <c r="M189" s="22">
        <v>1</v>
      </c>
      <c r="N189" s="15">
        <v>6.5172650354447743</v>
      </c>
      <c r="O189" s="15">
        <v>0</v>
      </c>
      <c r="P189" s="15">
        <f t="shared" si="13"/>
        <v>6.5172650354447743</v>
      </c>
      <c r="Q189" s="23">
        <v>126</v>
      </c>
      <c r="R189" s="24">
        <v>42361</v>
      </c>
      <c r="S189" s="6" t="s">
        <v>12</v>
      </c>
      <c r="Y189" s="25"/>
    </row>
    <row r="190" spans="1:25" ht="15" customHeight="1" x14ac:dyDescent="0.2">
      <c r="A190" s="1">
        <v>189</v>
      </c>
      <c r="B190" s="16" t="s">
        <v>201</v>
      </c>
      <c r="C190" s="13">
        <v>1913</v>
      </c>
      <c r="D190" s="49" t="s">
        <v>923</v>
      </c>
      <c r="E190" s="17" t="s">
        <v>936</v>
      </c>
      <c r="F190" s="7" t="s">
        <v>11</v>
      </c>
      <c r="G190" s="26"/>
      <c r="I190" s="3" t="s">
        <v>202</v>
      </c>
      <c r="J190" s="4" t="s">
        <v>946</v>
      </c>
      <c r="K190" s="20">
        <f t="shared" si="9"/>
        <v>0.43448433569631828</v>
      </c>
      <c r="L190" s="21">
        <v>30</v>
      </c>
      <c r="M190" s="22">
        <v>1</v>
      </c>
      <c r="N190" s="15">
        <v>13.034530070889549</v>
      </c>
      <c r="O190" s="15">
        <v>0</v>
      </c>
      <c r="P190" s="15">
        <f t="shared" si="13"/>
        <v>13.034530070889549</v>
      </c>
      <c r="Q190" s="23">
        <v>126</v>
      </c>
      <c r="R190" s="24">
        <v>42361</v>
      </c>
      <c r="S190" s="6" t="s">
        <v>12</v>
      </c>
      <c r="Y190" s="25"/>
    </row>
    <row r="191" spans="1:25" ht="15" customHeight="1" x14ac:dyDescent="0.2">
      <c r="A191" s="1">
        <v>190</v>
      </c>
      <c r="B191" s="16" t="s">
        <v>201</v>
      </c>
      <c r="C191" s="13">
        <v>1913</v>
      </c>
      <c r="D191" s="49" t="s">
        <v>924</v>
      </c>
      <c r="E191" s="17" t="s">
        <v>937</v>
      </c>
      <c r="F191" s="7" t="s">
        <v>11</v>
      </c>
      <c r="G191" s="26"/>
      <c r="I191" s="3" t="s">
        <v>202</v>
      </c>
      <c r="J191" s="4" t="s">
        <v>947</v>
      </c>
      <c r="K191" s="20">
        <f t="shared" si="9"/>
        <v>0.43448433569631828</v>
      </c>
      <c r="L191" s="21">
        <v>8.5</v>
      </c>
      <c r="M191" s="22">
        <v>1</v>
      </c>
      <c r="N191" s="15">
        <v>3.6931168534187053</v>
      </c>
      <c r="O191" s="15">
        <v>0</v>
      </c>
      <c r="P191" s="15">
        <f t="shared" si="13"/>
        <v>3.6931168534187053</v>
      </c>
      <c r="Q191" s="23">
        <v>126</v>
      </c>
      <c r="R191" s="24">
        <v>42361</v>
      </c>
      <c r="S191" s="6" t="s">
        <v>12</v>
      </c>
      <c r="Y191" s="25"/>
    </row>
    <row r="192" spans="1:25" ht="15" customHeight="1" x14ac:dyDescent="0.2">
      <c r="A192" s="1">
        <v>191</v>
      </c>
      <c r="B192" s="16" t="s">
        <v>201</v>
      </c>
      <c r="C192" s="13">
        <v>1913</v>
      </c>
      <c r="D192" s="49" t="s">
        <v>925</v>
      </c>
      <c r="E192" s="17" t="s">
        <v>938</v>
      </c>
      <c r="F192" s="7" t="s">
        <v>11</v>
      </c>
      <c r="G192" s="26"/>
      <c r="I192" s="3" t="s">
        <v>202</v>
      </c>
      <c r="J192" s="4" t="s">
        <v>948</v>
      </c>
      <c r="K192" s="20">
        <f t="shared" si="9"/>
        <v>0.43448433569631834</v>
      </c>
      <c r="L192" s="21">
        <v>50</v>
      </c>
      <c r="M192" s="22">
        <v>1</v>
      </c>
      <c r="N192" s="15">
        <v>21.724216784815916</v>
      </c>
      <c r="O192" s="15">
        <v>0</v>
      </c>
      <c r="P192" s="15">
        <f t="shared" si="13"/>
        <v>21.724216784815916</v>
      </c>
      <c r="Q192" s="23">
        <v>126</v>
      </c>
      <c r="R192" s="24">
        <v>42361</v>
      </c>
      <c r="S192" s="6" t="s">
        <v>12</v>
      </c>
      <c r="Y192" s="25"/>
    </row>
    <row r="193" spans="1:25" ht="15" customHeight="1" x14ac:dyDescent="0.2">
      <c r="A193" s="1">
        <v>192</v>
      </c>
      <c r="B193" s="16" t="s">
        <v>201</v>
      </c>
      <c r="C193" s="13">
        <v>1913</v>
      </c>
      <c r="D193" s="49" t="s">
        <v>926</v>
      </c>
      <c r="E193" s="17" t="s">
        <v>939</v>
      </c>
      <c r="F193" s="7" t="s">
        <v>11</v>
      </c>
      <c r="G193" s="26"/>
      <c r="I193" s="3" t="s">
        <v>202</v>
      </c>
      <c r="J193" s="4" t="s">
        <v>948</v>
      </c>
      <c r="K193" s="20">
        <f t="shared" si="9"/>
        <v>0.43448433569631828</v>
      </c>
      <c r="L193" s="21">
        <v>40</v>
      </c>
      <c r="M193" s="22">
        <v>1</v>
      </c>
      <c r="N193" s="15">
        <v>17.37937342785273</v>
      </c>
      <c r="O193" s="15">
        <v>0</v>
      </c>
      <c r="P193" s="15">
        <f t="shared" si="13"/>
        <v>17.37937342785273</v>
      </c>
      <c r="Q193" s="23">
        <v>126</v>
      </c>
      <c r="R193" s="24">
        <v>42361</v>
      </c>
      <c r="S193" s="6" t="s">
        <v>12</v>
      </c>
      <c r="Y193" s="25"/>
    </row>
    <row r="194" spans="1:25" ht="15" customHeight="1" x14ac:dyDescent="0.2">
      <c r="A194" s="1">
        <v>193</v>
      </c>
      <c r="B194" s="16" t="s">
        <v>201</v>
      </c>
      <c r="C194" s="13">
        <v>1913</v>
      </c>
      <c r="D194" s="49" t="s">
        <v>927</v>
      </c>
      <c r="E194" s="17" t="s">
        <v>940</v>
      </c>
      <c r="F194" s="7" t="s">
        <v>11</v>
      </c>
      <c r="G194" s="26"/>
      <c r="I194" s="3" t="s">
        <v>202</v>
      </c>
      <c r="J194" s="4" t="s">
        <v>949</v>
      </c>
      <c r="K194" s="20">
        <f t="shared" ref="K194:K257" si="14">IF(ISERR(+P194/L194),0,P194/L194)</f>
        <v>0.43448433569631834</v>
      </c>
      <c r="L194" s="21">
        <v>45</v>
      </c>
      <c r="M194" s="22">
        <v>1</v>
      </c>
      <c r="N194" s="15">
        <v>19.551795106334325</v>
      </c>
      <c r="O194" s="15">
        <v>0</v>
      </c>
      <c r="P194" s="15">
        <f t="shared" si="13"/>
        <v>19.551795106334325</v>
      </c>
      <c r="Q194" s="23">
        <v>126</v>
      </c>
      <c r="R194" s="24">
        <v>42361</v>
      </c>
      <c r="S194" s="6" t="s">
        <v>12</v>
      </c>
      <c r="Y194" s="25"/>
    </row>
    <row r="195" spans="1:25" ht="15" customHeight="1" x14ac:dyDescent="0.2">
      <c r="A195" s="1">
        <v>194</v>
      </c>
      <c r="B195" s="16" t="s">
        <v>626</v>
      </c>
      <c r="C195" s="13">
        <v>1913</v>
      </c>
      <c r="D195" s="49" t="s">
        <v>622</v>
      </c>
      <c r="E195" s="17">
        <v>397</v>
      </c>
      <c r="F195" s="7" t="s">
        <v>11</v>
      </c>
      <c r="G195" s="26"/>
      <c r="I195" s="3" t="s">
        <v>8</v>
      </c>
      <c r="J195" s="4" t="s">
        <v>204</v>
      </c>
      <c r="K195" s="20">
        <f t="shared" si="14"/>
        <v>0.375</v>
      </c>
      <c r="L195" s="21">
        <v>2</v>
      </c>
      <c r="M195" s="22">
        <v>1</v>
      </c>
      <c r="N195" s="15">
        <v>0.75</v>
      </c>
      <c r="O195" s="15">
        <v>0</v>
      </c>
      <c r="P195" s="15">
        <f t="shared" si="13"/>
        <v>0.75</v>
      </c>
      <c r="Q195" s="23">
        <v>10</v>
      </c>
      <c r="R195" s="24">
        <v>42240</v>
      </c>
      <c r="S195" s="6" t="s">
        <v>12</v>
      </c>
      <c r="Y195" s="25"/>
    </row>
    <row r="196" spans="1:25" ht="15" customHeight="1" x14ac:dyDescent="0.2">
      <c r="A196" s="1">
        <v>195</v>
      </c>
      <c r="B196" s="16" t="s">
        <v>626</v>
      </c>
      <c r="C196" s="13">
        <v>1913</v>
      </c>
      <c r="D196" s="49" t="s">
        <v>623</v>
      </c>
      <c r="E196" s="17">
        <v>398</v>
      </c>
      <c r="F196" s="7" t="s">
        <v>11</v>
      </c>
      <c r="G196" s="26"/>
      <c r="I196" s="3" t="s">
        <v>8</v>
      </c>
      <c r="J196" s="4" t="s">
        <v>205</v>
      </c>
      <c r="K196" s="20">
        <f t="shared" si="14"/>
        <v>0.5</v>
      </c>
      <c r="L196" s="21">
        <v>1</v>
      </c>
      <c r="M196" s="22">
        <v>1</v>
      </c>
      <c r="N196" s="15">
        <v>0.5</v>
      </c>
      <c r="O196" s="15">
        <v>0</v>
      </c>
      <c r="P196" s="15">
        <f t="shared" si="13"/>
        <v>0.5</v>
      </c>
      <c r="Q196" s="23">
        <v>10</v>
      </c>
      <c r="R196" s="24">
        <v>42240</v>
      </c>
      <c r="S196" s="6" t="s">
        <v>12</v>
      </c>
    </row>
    <row r="197" spans="1:25" ht="15" customHeight="1" x14ac:dyDescent="0.2">
      <c r="A197" s="1">
        <v>196</v>
      </c>
      <c r="B197" s="16" t="s">
        <v>626</v>
      </c>
      <c r="C197" s="13">
        <v>1913</v>
      </c>
      <c r="D197" s="49" t="s">
        <v>624</v>
      </c>
      <c r="E197" s="17">
        <v>399</v>
      </c>
      <c r="F197" s="7" t="s">
        <v>11</v>
      </c>
      <c r="G197" s="26"/>
      <c r="I197" s="3" t="s">
        <v>8</v>
      </c>
      <c r="J197" s="4" t="s">
        <v>206</v>
      </c>
      <c r="K197" s="20">
        <f t="shared" si="14"/>
        <v>0.19900000000000001</v>
      </c>
      <c r="L197" s="21">
        <v>10</v>
      </c>
      <c r="M197" s="22">
        <v>1</v>
      </c>
      <c r="N197" s="15">
        <v>1.99</v>
      </c>
      <c r="O197" s="15">
        <v>0</v>
      </c>
      <c r="P197" s="15">
        <f t="shared" si="13"/>
        <v>1.99</v>
      </c>
      <c r="Q197" s="23">
        <v>127</v>
      </c>
      <c r="R197" s="24">
        <v>42364</v>
      </c>
      <c r="S197" s="6" t="s">
        <v>12</v>
      </c>
      <c r="Y197" s="25"/>
    </row>
    <row r="198" spans="1:25" ht="15" customHeight="1" x14ac:dyDescent="0.2">
      <c r="A198" s="1">
        <v>197</v>
      </c>
      <c r="B198" s="16" t="s">
        <v>626</v>
      </c>
      <c r="C198" s="13">
        <v>1913</v>
      </c>
      <c r="D198" s="49" t="s">
        <v>567</v>
      </c>
      <c r="E198" s="17">
        <v>400</v>
      </c>
      <c r="F198" s="7" t="s">
        <v>11</v>
      </c>
      <c r="G198" s="26"/>
      <c r="I198" s="3" t="s">
        <v>8</v>
      </c>
      <c r="J198" s="4" t="s">
        <v>207</v>
      </c>
      <c r="K198" s="20">
        <f t="shared" si="14"/>
        <v>0.22666666666666666</v>
      </c>
      <c r="L198" s="21">
        <v>22.5</v>
      </c>
      <c r="M198" s="22">
        <v>1</v>
      </c>
      <c r="N198" s="15">
        <v>4</v>
      </c>
      <c r="O198" s="15">
        <v>1.1000000000000001</v>
      </c>
      <c r="P198" s="15">
        <f t="shared" si="13"/>
        <v>5.0999999999999996</v>
      </c>
      <c r="Q198" s="23">
        <v>76</v>
      </c>
      <c r="R198" s="24">
        <v>42280</v>
      </c>
      <c r="S198" s="6" t="s">
        <v>12</v>
      </c>
      <c r="Y198" s="25"/>
    </row>
    <row r="199" spans="1:25" ht="15" customHeight="1" x14ac:dyDescent="0.2">
      <c r="A199" s="1">
        <v>198</v>
      </c>
      <c r="B199" s="16" t="s">
        <v>626</v>
      </c>
      <c r="C199" s="13">
        <v>1913</v>
      </c>
      <c r="D199" s="49" t="s">
        <v>625</v>
      </c>
      <c r="E199" s="17" t="s">
        <v>568</v>
      </c>
      <c r="F199" s="7" t="s">
        <v>11</v>
      </c>
      <c r="G199" s="26"/>
      <c r="I199" s="3" t="s">
        <v>8</v>
      </c>
      <c r="J199" s="4" t="s">
        <v>207</v>
      </c>
      <c r="K199" s="20">
        <f t="shared" si="14"/>
        <v>0.20499999999999999</v>
      </c>
      <c r="L199" s="21">
        <v>20</v>
      </c>
      <c r="M199" s="22">
        <v>1</v>
      </c>
      <c r="N199" s="15">
        <v>3</v>
      </c>
      <c r="O199" s="15">
        <v>1.1000000000000001</v>
      </c>
      <c r="P199" s="15">
        <f t="shared" si="13"/>
        <v>4.0999999999999996</v>
      </c>
      <c r="Q199" s="23">
        <v>76</v>
      </c>
      <c r="R199" s="24">
        <v>42280</v>
      </c>
      <c r="S199" s="6" t="s">
        <v>12</v>
      </c>
      <c r="Y199" s="25"/>
    </row>
    <row r="200" spans="1:25" ht="15" customHeight="1" x14ac:dyDescent="0.2">
      <c r="A200" s="1">
        <v>199</v>
      </c>
      <c r="B200" s="16" t="s">
        <v>209</v>
      </c>
      <c r="C200" s="13">
        <v>1918</v>
      </c>
      <c r="D200" s="49" t="s">
        <v>580</v>
      </c>
      <c r="E200" s="17" t="s">
        <v>210</v>
      </c>
      <c r="F200" s="7" t="s">
        <v>11</v>
      </c>
      <c r="G200" s="26"/>
      <c r="I200" s="3" t="s">
        <v>211</v>
      </c>
      <c r="J200" s="4" t="s">
        <v>212</v>
      </c>
      <c r="K200" s="20">
        <f t="shared" si="14"/>
        <v>0.29166666666666669</v>
      </c>
      <c r="L200" s="21">
        <v>30</v>
      </c>
      <c r="M200" s="22">
        <v>1</v>
      </c>
      <c r="N200" s="15">
        <v>8.75</v>
      </c>
      <c r="O200" s="15">
        <v>0</v>
      </c>
      <c r="P200" s="15">
        <f t="shared" si="13"/>
        <v>8.75</v>
      </c>
      <c r="Q200" s="23">
        <v>8</v>
      </c>
      <c r="R200" s="24">
        <v>42237</v>
      </c>
      <c r="S200" s="6" t="s">
        <v>12</v>
      </c>
      <c r="Y200" s="25"/>
    </row>
    <row r="201" spans="1:25" ht="15" customHeight="1" x14ac:dyDescent="0.2">
      <c r="A201" s="1">
        <v>200</v>
      </c>
      <c r="B201" s="16" t="s">
        <v>209</v>
      </c>
      <c r="C201" s="13">
        <v>1918</v>
      </c>
      <c r="D201" s="49" t="s">
        <v>581</v>
      </c>
      <c r="E201" s="17" t="s">
        <v>213</v>
      </c>
      <c r="F201" s="7" t="s">
        <v>11</v>
      </c>
      <c r="G201" s="26"/>
      <c r="I201" s="3" t="s">
        <v>211</v>
      </c>
      <c r="J201" s="4" t="s">
        <v>214</v>
      </c>
      <c r="K201" s="20">
        <f t="shared" si="14"/>
        <v>0.22857142857142856</v>
      </c>
      <c r="L201" s="21">
        <v>35</v>
      </c>
      <c r="M201" s="22">
        <v>1</v>
      </c>
      <c r="N201" s="15">
        <v>7</v>
      </c>
      <c r="O201" s="15">
        <v>1</v>
      </c>
      <c r="P201" s="15">
        <f t="shared" si="13"/>
        <v>8</v>
      </c>
      <c r="Q201" s="23">
        <v>3</v>
      </c>
      <c r="R201" s="24">
        <v>42233</v>
      </c>
      <c r="S201" s="6" t="s">
        <v>12</v>
      </c>
      <c r="Y201" s="25"/>
    </row>
    <row r="202" spans="1:25" ht="15" customHeight="1" x14ac:dyDescent="0.2">
      <c r="A202" s="1">
        <v>201</v>
      </c>
      <c r="B202" s="16" t="s">
        <v>209</v>
      </c>
      <c r="C202" s="13">
        <v>1918</v>
      </c>
      <c r="D202" s="49" t="s">
        <v>582</v>
      </c>
      <c r="E202" s="17" t="s">
        <v>215</v>
      </c>
      <c r="F202" s="7" t="s">
        <v>11</v>
      </c>
      <c r="G202" s="26"/>
      <c r="H202" s="19">
        <v>27</v>
      </c>
      <c r="I202" s="3" t="s">
        <v>211</v>
      </c>
      <c r="J202" s="4" t="s">
        <v>216</v>
      </c>
      <c r="K202" s="20">
        <f t="shared" si="14"/>
        <v>0.29714285714285715</v>
      </c>
      <c r="L202" s="21">
        <v>35</v>
      </c>
      <c r="M202" s="22">
        <v>1</v>
      </c>
      <c r="N202" s="15">
        <v>9.5</v>
      </c>
      <c r="O202" s="15">
        <v>0.9</v>
      </c>
      <c r="P202" s="15">
        <f t="shared" si="13"/>
        <v>10.4</v>
      </c>
      <c r="Q202" s="23">
        <v>18</v>
      </c>
      <c r="R202" s="24">
        <v>42250</v>
      </c>
      <c r="S202" s="6" t="s">
        <v>12</v>
      </c>
      <c r="Y202" s="25"/>
    </row>
    <row r="203" spans="1:25" ht="15" customHeight="1" x14ac:dyDescent="0.2">
      <c r="A203" s="1">
        <v>202</v>
      </c>
      <c r="B203" s="16" t="s">
        <v>627</v>
      </c>
      <c r="C203" s="13">
        <v>1919</v>
      </c>
      <c r="D203" s="49" t="s">
        <v>628</v>
      </c>
      <c r="E203" s="17">
        <v>537</v>
      </c>
      <c r="F203" s="7" t="s">
        <v>11</v>
      </c>
      <c r="G203" s="2"/>
      <c r="H203" s="19">
        <v>82</v>
      </c>
      <c r="I203" s="3" t="s">
        <v>8</v>
      </c>
      <c r="J203" s="4" t="s">
        <v>217</v>
      </c>
      <c r="K203" s="20">
        <f t="shared" si="14"/>
        <v>0.14697236919459145</v>
      </c>
      <c r="L203" s="21">
        <v>3.25</v>
      </c>
      <c r="M203" s="22">
        <v>1</v>
      </c>
      <c r="N203" s="15">
        <v>0.4776601998824222</v>
      </c>
      <c r="O203" s="15">
        <v>0</v>
      </c>
      <c r="P203" s="15">
        <f>+N203+O203</f>
        <v>0.4776601998824222</v>
      </c>
      <c r="Q203" s="23">
        <v>1</v>
      </c>
      <c r="R203" s="8">
        <v>42224</v>
      </c>
      <c r="S203" s="6" t="s">
        <v>975</v>
      </c>
    </row>
    <row r="204" spans="1:25" ht="15" customHeight="1" x14ac:dyDescent="0.2">
      <c r="A204" s="1">
        <v>203</v>
      </c>
      <c r="B204" s="16" t="s">
        <v>629</v>
      </c>
      <c r="C204" s="13">
        <v>1920</v>
      </c>
      <c r="D204" s="49" t="s">
        <v>630</v>
      </c>
      <c r="E204" s="17">
        <v>548</v>
      </c>
      <c r="F204" s="7" t="s">
        <v>11</v>
      </c>
      <c r="G204" s="26"/>
      <c r="I204" s="3" t="s">
        <v>8</v>
      </c>
      <c r="J204" s="4" t="s">
        <v>218</v>
      </c>
      <c r="K204" s="20">
        <f t="shared" si="14"/>
        <v>0.37777777777777777</v>
      </c>
      <c r="L204" s="21">
        <v>2.25</v>
      </c>
      <c r="M204" s="22">
        <v>1</v>
      </c>
      <c r="N204" s="15">
        <v>0.5</v>
      </c>
      <c r="O204" s="15">
        <v>0.35</v>
      </c>
      <c r="P204" s="15">
        <f>+O204+N204</f>
        <v>0.85</v>
      </c>
      <c r="Q204" s="23">
        <v>19</v>
      </c>
      <c r="R204" s="24">
        <v>42250</v>
      </c>
      <c r="S204" s="6" t="s">
        <v>12</v>
      </c>
      <c r="Y204" s="25"/>
    </row>
    <row r="205" spans="1:25" ht="15" customHeight="1" x14ac:dyDescent="0.2">
      <c r="A205" s="1">
        <v>204</v>
      </c>
      <c r="B205" s="16" t="s">
        <v>629</v>
      </c>
      <c r="C205" s="13">
        <v>1920</v>
      </c>
      <c r="D205" s="49" t="s">
        <v>631</v>
      </c>
      <c r="E205" s="17">
        <v>549</v>
      </c>
      <c r="F205" s="7" t="s">
        <v>11</v>
      </c>
      <c r="G205" s="2"/>
      <c r="I205" s="3" t="s">
        <v>8</v>
      </c>
      <c r="J205" s="4" t="s">
        <v>219</v>
      </c>
      <c r="K205" s="20">
        <f t="shared" si="14"/>
        <v>0.53125</v>
      </c>
      <c r="L205" s="21">
        <v>1.6</v>
      </c>
      <c r="M205" s="22">
        <v>1</v>
      </c>
      <c r="N205" s="15">
        <v>0.5</v>
      </c>
      <c r="O205" s="15">
        <v>0.35</v>
      </c>
      <c r="P205" s="15">
        <f>+O205+N205</f>
        <v>0.85</v>
      </c>
      <c r="Q205" s="23">
        <v>19</v>
      </c>
      <c r="R205" s="24">
        <v>42250</v>
      </c>
      <c r="S205" s="6" t="s">
        <v>12</v>
      </c>
    </row>
    <row r="206" spans="1:25" ht="15" customHeight="1" x14ac:dyDescent="0.2">
      <c r="A206" s="1">
        <v>205</v>
      </c>
      <c r="B206" s="16" t="s">
        <v>629</v>
      </c>
      <c r="C206" s="13">
        <v>1920</v>
      </c>
      <c r="D206" s="49" t="s">
        <v>632</v>
      </c>
      <c r="E206" s="17">
        <v>550</v>
      </c>
      <c r="F206" s="7" t="s">
        <v>11</v>
      </c>
      <c r="G206" s="26"/>
      <c r="I206" s="3" t="s">
        <v>8</v>
      </c>
      <c r="J206" s="4" t="s">
        <v>220</v>
      </c>
      <c r="K206" s="20">
        <f t="shared" si="14"/>
        <v>0.46357142857142858</v>
      </c>
      <c r="L206" s="21">
        <v>14</v>
      </c>
      <c r="M206" s="22">
        <v>1</v>
      </c>
      <c r="N206" s="15">
        <v>4.99</v>
      </c>
      <c r="O206" s="15">
        <v>1.5</v>
      </c>
      <c r="P206" s="15">
        <f>+O206+N206</f>
        <v>6.49</v>
      </c>
      <c r="Q206" s="23">
        <v>13</v>
      </c>
      <c r="R206" s="24">
        <v>42243</v>
      </c>
      <c r="S206" s="6" t="s">
        <v>12</v>
      </c>
      <c r="Y206" s="25"/>
    </row>
    <row r="207" spans="1:25" ht="15" customHeight="1" x14ac:dyDescent="0.2">
      <c r="A207" s="1">
        <v>206</v>
      </c>
      <c r="B207" s="16" t="s">
        <v>633</v>
      </c>
      <c r="C207" s="13">
        <v>1922</v>
      </c>
      <c r="D207" s="49">
        <v>134</v>
      </c>
      <c r="E207" s="17">
        <v>551</v>
      </c>
      <c r="F207" s="7" t="s">
        <v>11</v>
      </c>
      <c r="G207" s="2"/>
      <c r="I207" s="3" t="s">
        <v>595</v>
      </c>
      <c r="J207" s="4" t="s">
        <v>221</v>
      </c>
      <c r="K207" s="20">
        <f t="shared" si="14"/>
        <v>0.14697236919459145</v>
      </c>
      <c r="L207" s="21">
        <v>0.25</v>
      </c>
      <c r="M207" s="22">
        <v>1</v>
      </c>
      <c r="N207" s="15">
        <v>3.6743092298647861E-2</v>
      </c>
      <c r="O207" s="15">
        <v>0</v>
      </c>
      <c r="P207" s="15">
        <f t="shared" ref="P207:P230" si="15">+N207+O207</f>
        <v>3.6743092298647861E-2</v>
      </c>
      <c r="Q207" s="23">
        <v>1</v>
      </c>
      <c r="R207" s="8">
        <v>42224</v>
      </c>
      <c r="S207" s="6" t="s">
        <v>975</v>
      </c>
      <c r="Y207" s="25"/>
    </row>
    <row r="208" spans="1:25" ht="15" customHeight="1" x14ac:dyDescent="0.2">
      <c r="A208" s="1">
        <v>207</v>
      </c>
      <c r="B208" s="16" t="s">
        <v>633</v>
      </c>
      <c r="C208" s="13">
        <v>1923</v>
      </c>
      <c r="D208" s="49">
        <v>135</v>
      </c>
      <c r="E208" s="17">
        <v>581</v>
      </c>
      <c r="F208" s="7" t="s">
        <v>11</v>
      </c>
      <c r="G208" s="2"/>
      <c r="I208" s="3" t="s">
        <v>595</v>
      </c>
      <c r="J208" s="4" t="s">
        <v>169</v>
      </c>
      <c r="K208" s="20">
        <f t="shared" si="14"/>
        <v>0.14697236919459147</v>
      </c>
      <c r="L208" s="21">
        <v>0.75</v>
      </c>
      <c r="M208" s="22">
        <v>1</v>
      </c>
      <c r="N208" s="15">
        <v>0.1102292768959436</v>
      </c>
      <c r="O208" s="15">
        <v>0</v>
      </c>
      <c r="P208" s="15">
        <f t="shared" si="15"/>
        <v>0.1102292768959436</v>
      </c>
      <c r="Q208" s="23">
        <v>1</v>
      </c>
      <c r="R208" s="8">
        <v>42224</v>
      </c>
      <c r="S208" s="6" t="s">
        <v>975</v>
      </c>
      <c r="Y208" s="25"/>
    </row>
    <row r="209" spans="1:25" ht="15" customHeight="1" x14ac:dyDescent="0.2">
      <c r="A209" s="1">
        <v>208</v>
      </c>
      <c r="B209" s="16" t="s">
        <v>633</v>
      </c>
      <c r="C209" s="13">
        <v>1926</v>
      </c>
      <c r="D209" s="49">
        <v>136</v>
      </c>
      <c r="E209" s="17">
        <v>633</v>
      </c>
      <c r="F209" s="7" t="s">
        <v>11</v>
      </c>
      <c r="G209" s="2"/>
      <c r="I209" s="3" t="s">
        <v>595</v>
      </c>
      <c r="J209" s="4" t="s">
        <v>222</v>
      </c>
      <c r="K209" s="20">
        <f t="shared" si="14"/>
        <v>0.14697236919459147</v>
      </c>
      <c r="L209" s="21">
        <v>1.7</v>
      </c>
      <c r="M209" s="22">
        <v>1</v>
      </c>
      <c r="N209" s="15">
        <v>0.2498530276308055</v>
      </c>
      <c r="O209" s="15">
        <v>0</v>
      </c>
      <c r="P209" s="15">
        <f t="shared" si="15"/>
        <v>0.2498530276308055</v>
      </c>
      <c r="Q209" s="23">
        <v>1</v>
      </c>
      <c r="R209" s="8">
        <v>42224</v>
      </c>
      <c r="S209" s="6" t="s">
        <v>975</v>
      </c>
      <c r="Y209" s="25"/>
    </row>
    <row r="210" spans="1:25" ht="15" customHeight="1" x14ac:dyDescent="0.2">
      <c r="A210" s="1">
        <v>209</v>
      </c>
      <c r="B210" s="16" t="s">
        <v>633</v>
      </c>
      <c r="C210" s="13">
        <v>1930</v>
      </c>
      <c r="D210" s="49">
        <v>137</v>
      </c>
      <c r="E210" s="17">
        <v>684</v>
      </c>
      <c r="F210" s="7" t="s">
        <v>11</v>
      </c>
      <c r="G210" s="2"/>
      <c r="I210" s="3" t="s">
        <v>595</v>
      </c>
      <c r="J210" s="4" t="s">
        <v>223</v>
      </c>
      <c r="K210" s="20">
        <f t="shared" si="14"/>
        <v>0.14697236919459145</v>
      </c>
      <c r="L210" s="21">
        <v>0.25</v>
      </c>
      <c r="M210" s="22">
        <v>1</v>
      </c>
      <c r="N210" s="15">
        <v>3.6743092298647861E-2</v>
      </c>
      <c r="O210" s="15">
        <v>0</v>
      </c>
      <c r="P210" s="15">
        <f t="shared" si="15"/>
        <v>3.6743092298647861E-2</v>
      </c>
      <c r="Q210" s="23">
        <v>1</v>
      </c>
      <c r="R210" s="8">
        <v>42224</v>
      </c>
      <c r="S210" s="6" t="s">
        <v>975</v>
      </c>
      <c r="Y210" s="25"/>
    </row>
    <row r="211" spans="1:25" ht="15" customHeight="1" x14ac:dyDescent="0.2">
      <c r="A211" s="1">
        <v>210</v>
      </c>
      <c r="B211" s="16" t="s">
        <v>633</v>
      </c>
      <c r="C211" s="13">
        <v>1926</v>
      </c>
      <c r="D211" s="49">
        <v>138</v>
      </c>
      <c r="E211" s="17">
        <v>634</v>
      </c>
      <c r="F211" s="7" t="s">
        <v>11</v>
      </c>
      <c r="G211" s="2"/>
      <c r="I211" s="3" t="s">
        <v>595</v>
      </c>
      <c r="J211" s="4" t="s">
        <v>979</v>
      </c>
      <c r="K211" s="20">
        <f t="shared" si="14"/>
        <v>0.16</v>
      </c>
      <c r="L211" s="21">
        <v>0.25</v>
      </c>
      <c r="M211" s="22">
        <v>1</v>
      </c>
      <c r="N211" s="15">
        <v>0.04</v>
      </c>
      <c r="O211" s="15">
        <v>0</v>
      </c>
      <c r="P211" s="15">
        <f t="shared" si="15"/>
        <v>0.04</v>
      </c>
      <c r="Q211" s="23">
        <v>1</v>
      </c>
      <c r="R211" s="8">
        <v>42224</v>
      </c>
      <c r="S211" s="6" t="s">
        <v>975</v>
      </c>
      <c r="Y211" s="25"/>
    </row>
    <row r="212" spans="1:25" ht="15" customHeight="1" x14ac:dyDescent="0.2">
      <c r="A212" s="1">
        <v>211</v>
      </c>
      <c r="B212" s="16" t="s">
        <v>633</v>
      </c>
      <c r="C212" s="13">
        <v>1923</v>
      </c>
      <c r="D212" s="49">
        <v>139</v>
      </c>
      <c r="E212" s="17">
        <v>584</v>
      </c>
      <c r="F212" s="7" t="s">
        <v>11</v>
      </c>
      <c r="G212" s="2"/>
      <c r="I212" s="3" t="s">
        <v>595</v>
      </c>
      <c r="J212" s="4" t="s">
        <v>224</v>
      </c>
      <c r="K212" s="20">
        <f t="shared" si="14"/>
        <v>0.14697236919459147</v>
      </c>
      <c r="L212" s="21">
        <v>3</v>
      </c>
      <c r="M212" s="22">
        <v>1</v>
      </c>
      <c r="N212" s="15">
        <v>0.44091710758377439</v>
      </c>
      <c r="O212" s="15">
        <v>0</v>
      </c>
      <c r="P212" s="15">
        <f t="shared" si="15"/>
        <v>0.44091710758377439</v>
      </c>
      <c r="Q212" s="23">
        <v>1</v>
      </c>
      <c r="R212" s="8">
        <v>42224</v>
      </c>
      <c r="S212" s="6" t="s">
        <v>975</v>
      </c>
      <c r="Y212" s="25"/>
    </row>
    <row r="213" spans="1:25" ht="15" customHeight="1" x14ac:dyDescent="0.2">
      <c r="A213" s="1">
        <v>212</v>
      </c>
      <c r="B213" s="16" t="s">
        <v>633</v>
      </c>
      <c r="C213" s="13">
        <v>1923</v>
      </c>
      <c r="D213" s="49">
        <v>140</v>
      </c>
      <c r="E213" s="17">
        <v>585</v>
      </c>
      <c r="F213" s="7" t="s">
        <v>11</v>
      </c>
      <c r="G213" s="2"/>
      <c r="I213" s="3" t="s">
        <v>595</v>
      </c>
      <c r="J213" s="4" t="s">
        <v>225</v>
      </c>
      <c r="K213" s="20">
        <f t="shared" si="14"/>
        <v>0.14697236919459145</v>
      </c>
      <c r="L213" s="21">
        <v>0.65</v>
      </c>
      <c r="M213" s="22">
        <v>1</v>
      </c>
      <c r="N213" s="15">
        <v>9.5532039976484448E-2</v>
      </c>
      <c r="O213" s="15">
        <v>0</v>
      </c>
      <c r="P213" s="15">
        <f t="shared" si="15"/>
        <v>9.5532039976484448E-2</v>
      </c>
      <c r="Q213" s="23">
        <v>1</v>
      </c>
      <c r="R213" s="8">
        <v>42224</v>
      </c>
      <c r="S213" s="6" t="s">
        <v>975</v>
      </c>
      <c r="Y213" s="25"/>
    </row>
    <row r="214" spans="1:25" ht="15" customHeight="1" x14ac:dyDescent="0.2">
      <c r="A214" s="1">
        <v>213</v>
      </c>
      <c r="B214" s="16" t="s">
        <v>633</v>
      </c>
      <c r="C214" s="13">
        <v>1930</v>
      </c>
      <c r="D214" s="49">
        <v>141</v>
      </c>
      <c r="E214" s="17">
        <v>687</v>
      </c>
      <c r="F214" s="7" t="s">
        <v>11</v>
      </c>
      <c r="G214" s="2"/>
      <c r="I214" s="3" t="s">
        <v>595</v>
      </c>
      <c r="J214" s="4" t="s">
        <v>226</v>
      </c>
      <c r="K214" s="20">
        <f t="shared" si="14"/>
        <v>0.14697236919459145</v>
      </c>
      <c r="L214" s="21">
        <v>1</v>
      </c>
      <c r="M214" s="22">
        <v>1</v>
      </c>
      <c r="N214" s="15">
        <v>0.14697236919459145</v>
      </c>
      <c r="O214" s="15">
        <v>0</v>
      </c>
      <c r="P214" s="15">
        <f t="shared" si="15"/>
        <v>0.14697236919459145</v>
      </c>
      <c r="Q214" s="23">
        <v>1</v>
      </c>
      <c r="R214" s="8">
        <v>42224</v>
      </c>
      <c r="S214" s="6" t="s">
        <v>975</v>
      </c>
      <c r="Y214" s="25"/>
    </row>
    <row r="215" spans="1:25" ht="15" customHeight="1" x14ac:dyDescent="0.2">
      <c r="A215" s="1">
        <v>214</v>
      </c>
      <c r="B215" s="16" t="s">
        <v>633</v>
      </c>
      <c r="C215" s="13">
        <v>1923</v>
      </c>
      <c r="D215" s="49">
        <v>142</v>
      </c>
      <c r="E215" s="17">
        <v>586</v>
      </c>
      <c r="F215" s="7" t="s">
        <v>11</v>
      </c>
      <c r="G215" s="2"/>
      <c r="I215" s="3" t="s">
        <v>595</v>
      </c>
      <c r="J215" s="4" t="s">
        <v>227</v>
      </c>
      <c r="K215" s="20">
        <f t="shared" si="14"/>
        <v>0.14697236919459145</v>
      </c>
      <c r="L215" s="21">
        <v>0.4</v>
      </c>
      <c r="M215" s="22">
        <v>1</v>
      </c>
      <c r="N215" s="15">
        <v>5.8788947677836587E-2</v>
      </c>
      <c r="O215" s="15">
        <v>0</v>
      </c>
      <c r="P215" s="15">
        <f t="shared" si="15"/>
        <v>5.8788947677836587E-2</v>
      </c>
      <c r="Q215" s="23">
        <v>1</v>
      </c>
      <c r="R215" s="8">
        <v>42224</v>
      </c>
      <c r="S215" s="6" t="s">
        <v>975</v>
      </c>
      <c r="Y215" s="25"/>
    </row>
    <row r="216" spans="1:25" ht="15" customHeight="1" x14ac:dyDescent="0.2">
      <c r="A216" s="1">
        <v>215</v>
      </c>
      <c r="B216" s="16" t="s">
        <v>633</v>
      </c>
      <c r="C216" s="13">
        <v>1922</v>
      </c>
      <c r="D216" s="49">
        <v>143</v>
      </c>
      <c r="E216" s="17">
        <v>558</v>
      </c>
      <c r="F216" s="7" t="s">
        <v>11</v>
      </c>
      <c r="G216" s="2"/>
      <c r="I216" s="3" t="s">
        <v>595</v>
      </c>
      <c r="J216" s="4" t="s">
        <v>228</v>
      </c>
      <c r="K216" s="20">
        <f t="shared" si="14"/>
        <v>0.14697236919459145</v>
      </c>
      <c r="L216" s="21">
        <v>1</v>
      </c>
      <c r="M216" s="22">
        <v>1</v>
      </c>
      <c r="N216" s="15">
        <v>0.14697236919459145</v>
      </c>
      <c r="O216" s="15">
        <v>0</v>
      </c>
      <c r="P216" s="15">
        <f t="shared" si="15"/>
        <v>0.14697236919459145</v>
      </c>
      <c r="Q216" s="23">
        <v>1</v>
      </c>
      <c r="R216" s="8">
        <v>42224</v>
      </c>
      <c r="S216" s="6" t="s">
        <v>975</v>
      </c>
      <c r="Y216" s="25"/>
    </row>
    <row r="217" spans="1:25" ht="16" customHeight="1" x14ac:dyDescent="0.2">
      <c r="A217" s="1">
        <v>216</v>
      </c>
      <c r="B217" s="16" t="s">
        <v>633</v>
      </c>
      <c r="C217" s="13">
        <v>1923</v>
      </c>
      <c r="D217" s="49">
        <v>144</v>
      </c>
      <c r="E217" s="17">
        <v>588</v>
      </c>
      <c r="F217" s="7" t="s">
        <v>11</v>
      </c>
      <c r="G217" s="2"/>
      <c r="I217" s="3" t="s">
        <v>595</v>
      </c>
      <c r="J217" s="4" t="s">
        <v>229</v>
      </c>
      <c r="K217" s="20">
        <f t="shared" si="14"/>
        <v>0.14697236919459145</v>
      </c>
      <c r="L217" s="21">
        <v>6.25</v>
      </c>
      <c r="M217" s="22">
        <v>1</v>
      </c>
      <c r="N217" s="15">
        <v>0.91857730746619659</v>
      </c>
      <c r="O217" s="15">
        <v>0</v>
      </c>
      <c r="P217" s="15">
        <f t="shared" si="15"/>
        <v>0.91857730746619659</v>
      </c>
      <c r="Q217" s="23">
        <v>1</v>
      </c>
      <c r="R217" s="8">
        <v>42224</v>
      </c>
      <c r="S217" s="6" t="s">
        <v>975</v>
      </c>
    </row>
    <row r="218" spans="1:25" ht="16" customHeight="1" x14ac:dyDescent="0.2">
      <c r="A218" s="1">
        <v>217</v>
      </c>
      <c r="B218" s="16" t="s">
        <v>633</v>
      </c>
      <c r="C218" s="13">
        <v>1923</v>
      </c>
      <c r="D218" s="49">
        <v>145</v>
      </c>
      <c r="E218" s="17">
        <v>589</v>
      </c>
      <c r="F218" s="7" t="s">
        <v>11</v>
      </c>
      <c r="G218" s="2"/>
      <c r="I218" s="3" t="s">
        <v>595</v>
      </c>
      <c r="J218" s="4" t="s">
        <v>230</v>
      </c>
      <c r="K218" s="20">
        <f t="shared" si="14"/>
        <v>0.14697236919459145</v>
      </c>
      <c r="L218" s="21">
        <v>4.5</v>
      </c>
      <c r="M218" s="22">
        <v>1</v>
      </c>
      <c r="N218" s="15">
        <v>0.66137566137566151</v>
      </c>
      <c r="O218" s="15">
        <v>0</v>
      </c>
      <c r="P218" s="15">
        <f t="shared" si="15"/>
        <v>0.66137566137566151</v>
      </c>
      <c r="Q218" s="23">
        <v>1</v>
      </c>
      <c r="R218" s="8">
        <v>42224</v>
      </c>
      <c r="S218" s="6" t="s">
        <v>975</v>
      </c>
    </row>
    <row r="219" spans="1:25" ht="16" customHeight="1" x14ac:dyDescent="0.2">
      <c r="A219" s="1">
        <v>218</v>
      </c>
      <c r="B219" s="16" t="s">
        <v>633</v>
      </c>
      <c r="C219" s="13">
        <v>1923</v>
      </c>
      <c r="D219" s="49">
        <v>146</v>
      </c>
      <c r="E219" s="17">
        <v>590</v>
      </c>
      <c r="F219" s="7" t="s">
        <v>11</v>
      </c>
      <c r="G219" s="2"/>
      <c r="I219" s="3" t="s">
        <v>595</v>
      </c>
      <c r="J219" s="4" t="s">
        <v>231</v>
      </c>
      <c r="K219" s="20">
        <f t="shared" si="14"/>
        <v>0.14697236919459147</v>
      </c>
      <c r="L219" s="21">
        <v>2.5</v>
      </c>
      <c r="M219" s="22">
        <v>1</v>
      </c>
      <c r="N219" s="15">
        <v>0.36743092298647867</v>
      </c>
      <c r="O219" s="15">
        <v>0</v>
      </c>
      <c r="P219" s="15">
        <f t="shared" si="15"/>
        <v>0.36743092298647867</v>
      </c>
      <c r="Q219" s="23">
        <v>1</v>
      </c>
      <c r="R219" s="8">
        <v>42224</v>
      </c>
      <c r="S219" s="6" t="s">
        <v>975</v>
      </c>
      <c r="Y219" s="25"/>
    </row>
    <row r="220" spans="1:25" ht="16" customHeight="1" x14ac:dyDescent="0.2">
      <c r="A220" s="1">
        <v>219</v>
      </c>
      <c r="B220" s="16" t="s">
        <v>633</v>
      </c>
      <c r="C220" s="13">
        <v>1923</v>
      </c>
      <c r="D220" s="49">
        <v>147</v>
      </c>
      <c r="E220" s="17">
        <v>591</v>
      </c>
      <c r="F220" s="7" t="s">
        <v>11</v>
      </c>
      <c r="G220" s="2"/>
      <c r="I220" s="3" t="s">
        <v>595</v>
      </c>
      <c r="J220" s="4" t="s">
        <v>232</v>
      </c>
      <c r="K220" s="20">
        <f t="shared" si="14"/>
        <v>0.14697236919459145</v>
      </c>
      <c r="L220" s="21">
        <v>0.5</v>
      </c>
      <c r="M220" s="22">
        <v>1</v>
      </c>
      <c r="N220" s="15">
        <v>7.3486184597295723E-2</v>
      </c>
      <c r="O220" s="15">
        <v>0</v>
      </c>
      <c r="P220" s="15">
        <f t="shared" si="15"/>
        <v>7.3486184597295723E-2</v>
      </c>
      <c r="Q220" s="23">
        <v>1</v>
      </c>
      <c r="R220" s="8">
        <v>42224</v>
      </c>
      <c r="S220" s="6" t="s">
        <v>975</v>
      </c>
      <c r="Y220" s="25"/>
    </row>
    <row r="221" spans="1:25" ht="16" customHeight="1" x14ac:dyDescent="0.2">
      <c r="A221" s="1">
        <v>220</v>
      </c>
      <c r="B221" s="16" t="s">
        <v>633</v>
      </c>
      <c r="C221" s="13">
        <v>1922</v>
      </c>
      <c r="D221" s="49">
        <v>148</v>
      </c>
      <c r="E221" s="17">
        <v>563</v>
      </c>
      <c r="F221" s="7" t="s">
        <v>11</v>
      </c>
      <c r="G221" s="2"/>
      <c r="I221" s="3" t="s">
        <v>595</v>
      </c>
      <c r="J221" s="4" t="s">
        <v>233</v>
      </c>
      <c r="K221" s="20">
        <f t="shared" si="14"/>
        <v>0.14697236919459147</v>
      </c>
      <c r="L221" s="21">
        <v>0.6</v>
      </c>
      <c r="M221" s="22">
        <v>1</v>
      </c>
      <c r="N221" s="15">
        <v>8.8183421516754873E-2</v>
      </c>
      <c r="O221" s="15">
        <v>0</v>
      </c>
      <c r="P221" s="15">
        <f t="shared" si="15"/>
        <v>8.8183421516754873E-2</v>
      </c>
      <c r="Q221" s="23">
        <v>1</v>
      </c>
      <c r="R221" s="8">
        <v>42224</v>
      </c>
      <c r="S221" s="6" t="s">
        <v>975</v>
      </c>
      <c r="Y221" s="25"/>
    </row>
    <row r="222" spans="1:25" ht="16" customHeight="1" x14ac:dyDescent="0.2">
      <c r="A222" s="1">
        <v>221</v>
      </c>
      <c r="B222" s="16" t="s">
        <v>633</v>
      </c>
      <c r="C222" s="13">
        <v>1922</v>
      </c>
      <c r="D222" s="49">
        <v>149</v>
      </c>
      <c r="E222" s="17">
        <v>564</v>
      </c>
      <c r="F222" s="7" t="s">
        <v>11</v>
      </c>
      <c r="G222" s="2"/>
      <c r="I222" s="3" t="s">
        <v>595</v>
      </c>
      <c r="J222" s="4" t="s">
        <v>234</v>
      </c>
      <c r="K222" s="20">
        <f t="shared" si="14"/>
        <v>0.14697236919459147</v>
      </c>
      <c r="L222" s="21">
        <v>0.35</v>
      </c>
      <c r="M222" s="22">
        <v>1</v>
      </c>
      <c r="N222" s="15">
        <v>5.1440329218107012E-2</v>
      </c>
      <c r="O222" s="15">
        <v>0</v>
      </c>
      <c r="P222" s="15">
        <f t="shared" si="15"/>
        <v>5.1440329218107012E-2</v>
      </c>
      <c r="Q222" s="23">
        <v>1</v>
      </c>
      <c r="R222" s="8">
        <v>42224</v>
      </c>
      <c r="S222" s="6" t="s">
        <v>975</v>
      </c>
      <c r="Y222" s="25"/>
    </row>
    <row r="223" spans="1:25" ht="16" customHeight="1" x14ac:dyDescent="0.2">
      <c r="A223" s="1">
        <v>222</v>
      </c>
      <c r="B223" s="16" t="s">
        <v>633</v>
      </c>
      <c r="C223" s="13">
        <v>1925</v>
      </c>
      <c r="D223" s="49">
        <v>150</v>
      </c>
      <c r="E223" s="17">
        <v>622</v>
      </c>
      <c r="F223" s="7" t="s">
        <v>11</v>
      </c>
      <c r="G223" s="2"/>
      <c r="I223" s="3" t="s">
        <v>595</v>
      </c>
      <c r="J223" s="4" t="s">
        <v>235</v>
      </c>
      <c r="K223" s="20">
        <f t="shared" si="14"/>
        <v>0.14697236919459147</v>
      </c>
      <c r="L223" s="21">
        <v>0.75</v>
      </c>
      <c r="M223" s="22">
        <v>1</v>
      </c>
      <c r="N223" s="15">
        <v>0.1102292768959436</v>
      </c>
      <c r="O223" s="15">
        <v>0</v>
      </c>
      <c r="P223" s="15">
        <f t="shared" si="15"/>
        <v>0.1102292768959436</v>
      </c>
      <c r="Q223" s="23">
        <v>1</v>
      </c>
      <c r="R223" s="8">
        <v>42224</v>
      </c>
      <c r="S223" s="6" t="s">
        <v>975</v>
      </c>
      <c r="Y223" s="25"/>
    </row>
    <row r="224" spans="1:25" ht="16" customHeight="1" x14ac:dyDescent="0.2">
      <c r="A224" s="1">
        <v>223</v>
      </c>
      <c r="B224" s="16" t="s">
        <v>633</v>
      </c>
      <c r="C224" s="13">
        <v>1922</v>
      </c>
      <c r="D224" s="49">
        <v>151</v>
      </c>
      <c r="E224" s="17">
        <v>565</v>
      </c>
      <c r="F224" s="7" t="s">
        <v>11</v>
      </c>
      <c r="G224" s="2"/>
      <c r="H224" s="19">
        <v>38</v>
      </c>
      <c r="I224" s="3" t="s">
        <v>595</v>
      </c>
      <c r="J224" s="4" t="s">
        <v>236</v>
      </c>
      <c r="K224" s="20">
        <f t="shared" si="14"/>
        <v>0.14697236919459147</v>
      </c>
      <c r="L224" s="21">
        <v>0.9</v>
      </c>
      <c r="M224" s="22">
        <v>1</v>
      </c>
      <c r="N224" s="15">
        <v>0.13227513227513232</v>
      </c>
      <c r="O224" s="15">
        <v>0</v>
      </c>
      <c r="P224" s="15">
        <f t="shared" si="15"/>
        <v>0.13227513227513232</v>
      </c>
      <c r="Q224" s="23">
        <v>1</v>
      </c>
      <c r="R224" s="8">
        <v>42224</v>
      </c>
      <c r="S224" s="6" t="s">
        <v>975</v>
      </c>
      <c r="Y224" s="25"/>
    </row>
    <row r="225" spans="1:25" ht="15" customHeight="1" x14ac:dyDescent="0.2">
      <c r="A225" s="1">
        <v>224</v>
      </c>
      <c r="B225" s="16" t="s">
        <v>633</v>
      </c>
      <c r="C225" s="13">
        <v>1922</v>
      </c>
      <c r="D225" s="49">
        <v>152</v>
      </c>
      <c r="E225" s="17">
        <v>566</v>
      </c>
      <c r="F225" s="7" t="s">
        <v>11</v>
      </c>
      <c r="G225" s="2"/>
      <c r="I225" s="3" t="s">
        <v>595</v>
      </c>
      <c r="J225" s="4" t="s">
        <v>237</v>
      </c>
      <c r="K225" s="20">
        <f t="shared" si="14"/>
        <v>0.14697236919459147</v>
      </c>
      <c r="L225" s="21">
        <v>0.3</v>
      </c>
      <c r="M225" s="22">
        <v>1</v>
      </c>
      <c r="N225" s="15">
        <v>4.4091710758377436E-2</v>
      </c>
      <c r="O225" s="15">
        <v>0</v>
      </c>
      <c r="P225" s="15">
        <f t="shared" si="15"/>
        <v>4.4091710758377436E-2</v>
      </c>
      <c r="Q225" s="23">
        <v>1</v>
      </c>
      <c r="R225" s="8">
        <v>42224</v>
      </c>
      <c r="S225" s="6" t="s">
        <v>975</v>
      </c>
      <c r="Y225" s="25"/>
    </row>
    <row r="226" spans="1:25" ht="15" customHeight="1" x14ac:dyDescent="0.2">
      <c r="A226" s="1">
        <v>225</v>
      </c>
      <c r="B226" s="16" t="s">
        <v>633</v>
      </c>
      <c r="C226" s="13">
        <v>1925</v>
      </c>
      <c r="D226" s="49">
        <v>153</v>
      </c>
      <c r="E226" s="17">
        <v>623</v>
      </c>
      <c r="F226" s="7" t="s">
        <v>11</v>
      </c>
      <c r="G226" s="2"/>
      <c r="I226" s="3" t="s">
        <v>595</v>
      </c>
      <c r="J226" s="4" t="s">
        <v>238</v>
      </c>
      <c r="K226" s="20">
        <f t="shared" si="14"/>
        <v>0.14697236919459147</v>
      </c>
      <c r="L226" s="21">
        <v>0.3</v>
      </c>
      <c r="M226" s="22">
        <v>1</v>
      </c>
      <c r="N226" s="15">
        <v>4.4091710758377436E-2</v>
      </c>
      <c r="O226" s="15">
        <v>0</v>
      </c>
      <c r="P226" s="15">
        <f t="shared" si="15"/>
        <v>4.4091710758377436E-2</v>
      </c>
      <c r="Q226" s="23">
        <v>1</v>
      </c>
      <c r="R226" s="8">
        <v>42224</v>
      </c>
      <c r="S226" s="6" t="s">
        <v>975</v>
      </c>
      <c r="Y226" s="25"/>
    </row>
    <row r="227" spans="1:25" ht="15" customHeight="1" x14ac:dyDescent="0.2">
      <c r="A227" s="1">
        <v>226</v>
      </c>
      <c r="B227" s="16" t="s">
        <v>633</v>
      </c>
      <c r="C227" s="13">
        <v>1922</v>
      </c>
      <c r="D227" s="49">
        <v>154</v>
      </c>
      <c r="E227" s="17">
        <v>567</v>
      </c>
      <c r="F227" s="7" t="s">
        <v>11</v>
      </c>
      <c r="G227" s="2"/>
      <c r="I227" s="3" t="s">
        <v>595</v>
      </c>
      <c r="J227" s="4" t="s">
        <v>239</v>
      </c>
      <c r="K227" s="20">
        <f t="shared" si="14"/>
        <v>0.14697236919459147</v>
      </c>
      <c r="L227" s="21">
        <v>0.3</v>
      </c>
      <c r="M227" s="22">
        <v>1</v>
      </c>
      <c r="N227" s="15">
        <v>4.4091710758377436E-2</v>
      </c>
      <c r="O227" s="15">
        <v>0</v>
      </c>
      <c r="P227" s="15">
        <f t="shared" si="15"/>
        <v>4.4091710758377436E-2</v>
      </c>
      <c r="Q227" s="23">
        <v>1</v>
      </c>
      <c r="R227" s="8">
        <v>42224</v>
      </c>
      <c r="S227" s="6" t="s">
        <v>975</v>
      </c>
      <c r="Y227" s="25"/>
    </row>
    <row r="228" spans="1:25" ht="16" customHeight="1" x14ac:dyDescent="0.2">
      <c r="A228" s="1">
        <v>227</v>
      </c>
      <c r="B228" s="16" t="s">
        <v>633</v>
      </c>
      <c r="C228" s="13">
        <v>1922</v>
      </c>
      <c r="D228" s="49">
        <v>155</v>
      </c>
      <c r="E228" s="17">
        <v>568</v>
      </c>
      <c r="F228" s="7" t="s">
        <v>11</v>
      </c>
      <c r="G228" s="2"/>
      <c r="I228" s="3" t="s">
        <v>595</v>
      </c>
      <c r="J228" s="4" t="s">
        <v>240</v>
      </c>
      <c r="K228" s="20">
        <f t="shared" si="14"/>
        <v>0.14697236919459147</v>
      </c>
      <c r="L228" s="21">
        <v>0.75</v>
      </c>
      <c r="M228" s="22">
        <v>1</v>
      </c>
      <c r="N228" s="15">
        <v>0.1102292768959436</v>
      </c>
      <c r="O228" s="15">
        <v>0</v>
      </c>
      <c r="P228" s="15">
        <f t="shared" si="15"/>
        <v>0.1102292768959436</v>
      </c>
      <c r="Q228" s="23">
        <v>1</v>
      </c>
      <c r="R228" s="8">
        <v>42224</v>
      </c>
      <c r="S228" s="6" t="s">
        <v>975</v>
      </c>
      <c r="Y228" s="25"/>
    </row>
    <row r="229" spans="1:25" ht="15" customHeight="1" x14ac:dyDescent="0.2">
      <c r="A229" s="1">
        <v>228</v>
      </c>
      <c r="B229" s="16" t="s">
        <v>633</v>
      </c>
      <c r="C229" s="13">
        <v>1922</v>
      </c>
      <c r="D229" s="49">
        <v>156</v>
      </c>
      <c r="E229" s="17">
        <v>569</v>
      </c>
      <c r="F229" s="7" t="s">
        <v>11</v>
      </c>
      <c r="G229" s="2"/>
      <c r="I229" s="3" t="s">
        <v>595</v>
      </c>
      <c r="J229" s="4" t="s">
        <v>241</v>
      </c>
      <c r="K229" s="20">
        <f t="shared" si="14"/>
        <v>0.14697236919459147</v>
      </c>
      <c r="L229" s="21">
        <v>0.6</v>
      </c>
      <c r="M229" s="22">
        <v>1</v>
      </c>
      <c r="N229" s="15">
        <v>8.8183421516754873E-2</v>
      </c>
      <c r="O229" s="15">
        <v>0</v>
      </c>
      <c r="P229" s="15">
        <f t="shared" si="15"/>
        <v>8.8183421516754873E-2</v>
      </c>
      <c r="Q229" s="23">
        <v>1</v>
      </c>
      <c r="R229" s="8">
        <v>42224</v>
      </c>
      <c r="S229" s="6" t="s">
        <v>975</v>
      </c>
      <c r="Y229" s="25"/>
    </row>
    <row r="230" spans="1:25" ht="17" customHeight="1" x14ac:dyDescent="0.2">
      <c r="A230" s="1">
        <v>229</v>
      </c>
      <c r="B230" s="16" t="s">
        <v>633</v>
      </c>
      <c r="C230" s="13">
        <v>1922</v>
      </c>
      <c r="D230" s="49">
        <v>157</v>
      </c>
      <c r="E230" s="17">
        <v>570</v>
      </c>
      <c r="F230" s="7" t="s">
        <v>11</v>
      </c>
      <c r="G230" s="2"/>
      <c r="I230" s="3" t="s">
        <v>595</v>
      </c>
      <c r="J230" s="4" t="s">
        <v>242</v>
      </c>
      <c r="K230" s="20">
        <f t="shared" si="14"/>
        <v>0.14697236919459145</v>
      </c>
      <c r="L230" s="21">
        <v>0.4</v>
      </c>
      <c r="M230" s="22">
        <v>1</v>
      </c>
      <c r="N230" s="15">
        <v>5.8788947677836587E-2</v>
      </c>
      <c r="O230" s="15">
        <v>0</v>
      </c>
      <c r="P230" s="15">
        <f t="shared" si="15"/>
        <v>5.8788947677836587E-2</v>
      </c>
      <c r="Q230" s="23">
        <v>1</v>
      </c>
      <c r="R230" s="8">
        <v>42224</v>
      </c>
      <c r="S230" s="6" t="s">
        <v>975</v>
      </c>
      <c r="Y230" s="25"/>
    </row>
    <row r="231" spans="1:25" ht="15" customHeight="1" x14ac:dyDescent="0.2">
      <c r="A231" s="1">
        <v>230</v>
      </c>
      <c r="B231" s="16" t="s">
        <v>633</v>
      </c>
      <c r="C231" s="13">
        <v>1922</v>
      </c>
      <c r="D231" s="49">
        <v>158</v>
      </c>
      <c r="E231" s="17">
        <v>571</v>
      </c>
      <c r="F231" s="7" t="s">
        <v>11</v>
      </c>
      <c r="G231" s="26"/>
      <c r="I231" s="3" t="s">
        <v>595</v>
      </c>
      <c r="J231" s="4" t="s">
        <v>243</v>
      </c>
      <c r="K231" s="20">
        <f t="shared" si="14"/>
        <v>2.5000000000000001E-2</v>
      </c>
      <c r="L231" s="21">
        <v>2</v>
      </c>
      <c r="M231" s="22">
        <v>1</v>
      </c>
      <c r="N231" s="15">
        <v>0.05</v>
      </c>
      <c r="O231" s="15">
        <v>0</v>
      </c>
      <c r="P231" s="15">
        <f>+O231+N231</f>
        <v>0.05</v>
      </c>
      <c r="Q231" s="23">
        <v>112</v>
      </c>
      <c r="R231" s="24">
        <v>42343</v>
      </c>
      <c r="S231" s="6" t="s">
        <v>12</v>
      </c>
      <c r="Y231" s="25"/>
    </row>
    <row r="232" spans="1:25" ht="15" customHeight="1" x14ac:dyDescent="0.2">
      <c r="A232" s="1">
        <v>231</v>
      </c>
      <c r="B232" s="16" t="s">
        <v>633</v>
      </c>
      <c r="C232" s="13">
        <v>1922</v>
      </c>
      <c r="D232" s="49">
        <v>159</v>
      </c>
      <c r="E232" s="17">
        <v>572</v>
      </c>
      <c r="F232" s="7" t="s">
        <v>11</v>
      </c>
      <c r="G232" s="2"/>
      <c r="I232" s="3" t="s">
        <v>595</v>
      </c>
      <c r="J232" s="4" t="s">
        <v>244</v>
      </c>
      <c r="K232" s="20">
        <f t="shared" si="14"/>
        <v>0.14697236919459145</v>
      </c>
      <c r="L232" s="21">
        <v>9</v>
      </c>
      <c r="M232" s="22">
        <v>1</v>
      </c>
      <c r="N232" s="15">
        <v>1.322751322751323</v>
      </c>
      <c r="O232" s="15">
        <v>0</v>
      </c>
      <c r="P232" s="15">
        <f>+N232+O232</f>
        <v>1.322751322751323</v>
      </c>
      <c r="Q232" s="23">
        <v>1</v>
      </c>
      <c r="R232" s="8">
        <v>42224</v>
      </c>
      <c r="S232" s="6" t="s">
        <v>975</v>
      </c>
      <c r="Y232" s="25"/>
    </row>
    <row r="233" spans="1:25" ht="15" customHeight="1" x14ac:dyDescent="0.2">
      <c r="A233" s="1">
        <v>232</v>
      </c>
      <c r="B233" s="16" t="s">
        <v>633</v>
      </c>
      <c r="C233" s="13">
        <v>1922</v>
      </c>
      <c r="D233" s="49">
        <v>160</v>
      </c>
      <c r="E233" s="17">
        <v>573</v>
      </c>
      <c r="F233" s="7" t="s">
        <v>11</v>
      </c>
      <c r="G233" s="26"/>
      <c r="H233" s="19">
        <v>9</v>
      </c>
      <c r="I233" s="3" t="s">
        <v>595</v>
      </c>
      <c r="J233" s="4" t="s">
        <v>245</v>
      </c>
      <c r="K233" s="20">
        <f t="shared" si="14"/>
        <v>0.24827586206896549</v>
      </c>
      <c r="L233" s="21">
        <v>29</v>
      </c>
      <c r="M233" s="22">
        <v>1</v>
      </c>
      <c r="N233" s="15">
        <v>5.55</v>
      </c>
      <c r="O233" s="15">
        <v>1.65</v>
      </c>
      <c r="P233" s="15">
        <f>+O233+N233</f>
        <v>7.1999999999999993</v>
      </c>
      <c r="Q233" s="23">
        <v>21</v>
      </c>
      <c r="R233" s="24">
        <v>42260</v>
      </c>
      <c r="S233" s="6" t="s">
        <v>12</v>
      </c>
      <c r="Y233" s="25"/>
    </row>
    <row r="234" spans="1:25" ht="15" customHeight="1" x14ac:dyDescent="0.2">
      <c r="A234" s="1">
        <v>233</v>
      </c>
      <c r="B234" s="16" t="s">
        <v>250</v>
      </c>
      <c r="C234" s="13">
        <v>1923</v>
      </c>
      <c r="D234" s="49" t="s">
        <v>634</v>
      </c>
      <c r="E234" s="17">
        <v>611</v>
      </c>
      <c r="F234" s="7" t="s">
        <v>11</v>
      </c>
      <c r="G234" s="2"/>
      <c r="I234" s="3" t="s">
        <v>8</v>
      </c>
      <c r="J234" s="4" t="s">
        <v>251</v>
      </c>
      <c r="K234" s="20">
        <f t="shared" si="14"/>
        <v>0.14697236919459145</v>
      </c>
      <c r="L234" s="21">
        <v>4</v>
      </c>
      <c r="M234" s="22">
        <v>1</v>
      </c>
      <c r="N234" s="15">
        <v>0.58788947677836578</v>
      </c>
      <c r="O234" s="15">
        <v>0</v>
      </c>
      <c r="P234" s="15">
        <f>+N234+O234</f>
        <v>0.58788947677836578</v>
      </c>
      <c r="Q234" s="23">
        <v>1</v>
      </c>
      <c r="R234" s="8">
        <v>42224</v>
      </c>
      <c r="S234" s="6" t="s">
        <v>975</v>
      </c>
    </row>
    <row r="235" spans="1:25" ht="15" customHeight="1" x14ac:dyDescent="0.2">
      <c r="A235" s="1">
        <v>234</v>
      </c>
      <c r="B235" s="16" t="s">
        <v>252</v>
      </c>
      <c r="C235" s="13">
        <v>1923</v>
      </c>
      <c r="D235" s="49" t="s">
        <v>583</v>
      </c>
      <c r="E235" s="17" t="s">
        <v>253</v>
      </c>
      <c r="F235" s="7" t="s">
        <v>11</v>
      </c>
      <c r="G235" s="2"/>
      <c r="I235" s="3" t="s">
        <v>211</v>
      </c>
      <c r="J235" s="4" t="s">
        <v>254</v>
      </c>
      <c r="K235" s="20">
        <f t="shared" si="14"/>
        <v>0.2</v>
      </c>
      <c r="L235" s="21">
        <v>15</v>
      </c>
      <c r="M235" s="22">
        <v>1</v>
      </c>
      <c r="N235" s="15">
        <v>3</v>
      </c>
      <c r="O235" s="15">
        <v>0</v>
      </c>
      <c r="P235" s="15">
        <f>+O235+N235</f>
        <v>3</v>
      </c>
      <c r="Q235" s="23">
        <v>10</v>
      </c>
      <c r="R235" s="24">
        <v>42240</v>
      </c>
      <c r="S235" s="6" t="s">
        <v>12</v>
      </c>
      <c r="Y235" s="25"/>
    </row>
    <row r="236" spans="1:25" ht="15" customHeight="1" x14ac:dyDescent="0.2">
      <c r="A236" s="1">
        <v>235</v>
      </c>
      <c r="B236" s="16" t="s">
        <v>252</v>
      </c>
      <c r="C236" s="13">
        <v>1923</v>
      </c>
      <c r="D236" s="49" t="s">
        <v>584</v>
      </c>
      <c r="E236" s="37" t="s">
        <v>255</v>
      </c>
      <c r="F236" s="7" t="s">
        <v>11</v>
      </c>
      <c r="G236" s="26"/>
      <c r="I236" s="3" t="s">
        <v>211</v>
      </c>
      <c r="J236" s="4" t="s">
        <v>635</v>
      </c>
      <c r="K236" s="20">
        <f t="shared" si="14"/>
        <v>0.33333333333333331</v>
      </c>
      <c r="L236" s="9">
        <v>15</v>
      </c>
      <c r="M236" s="22">
        <v>1</v>
      </c>
      <c r="N236" s="15">
        <v>5</v>
      </c>
      <c r="O236" s="15">
        <v>0</v>
      </c>
      <c r="P236" s="15">
        <f>+O236+N236</f>
        <v>5</v>
      </c>
      <c r="Q236" s="23">
        <v>153</v>
      </c>
      <c r="R236" s="24">
        <v>42788</v>
      </c>
      <c r="S236" s="6" t="s">
        <v>9</v>
      </c>
      <c r="Y236" s="25"/>
    </row>
    <row r="237" spans="1:25" ht="15" customHeight="1" x14ac:dyDescent="0.2">
      <c r="A237" s="1">
        <v>236</v>
      </c>
      <c r="B237" s="12" t="s">
        <v>252</v>
      </c>
      <c r="C237" s="13">
        <v>1923</v>
      </c>
      <c r="D237" s="49" t="s">
        <v>585</v>
      </c>
      <c r="E237" s="29" t="s">
        <v>256</v>
      </c>
      <c r="F237" s="7" t="s">
        <v>11</v>
      </c>
      <c r="G237" s="29"/>
      <c r="H237" s="10"/>
      <c r="I237" s="3" t="s">
        <v>211</v>
      </c>
      <c r="J237" s="4" t="s">
        <v>636</v>
      </c>
      <c r="K237" s="20">
        <f t="shared" si="14"/>
        <v>0.12866666666666665</v>
      </c>
      <c r="L237" s="9">
        <v>30</v>
      </c>
      <c r="M237" s="22">
        <v>1</v>
      </c>
      <c r="N237" s="15">
        <v>3.36</v>
      </c>
      <c r="O237" s="15">
        <v>0.5</v>
      </c>
      <c r="P237" s="15">
        <f>+O237+N237</f>
        <v>3.86</v>
      </c>
      <c r="Q237" s="23">
        <v>149</v>
      </c>
      <c r="R237" s="24">
        <v>42735</v>
      </c>
      <c r="S237" s="6" t="s">
        <v>12</v>
      </c>
      <c r="Y237" s="25"/>
    </row>
    <row r="238" spans="1:25" ht="15" customHeight="1" x14ac:dyDescent="0.2">
      <c r="A238" s="1">
        <v>237</v>
      </c>
      <c r="B238" s="16" t="s">
        <v>637</v>
      </c>
      <c r="C238" s="13">
        <v>1924</v>
      </c>
      <c r="D238" s="49" t="s">
        <v>639</v>
      </c>
      <c r="E238" s="17">
        <v>614</v>
      </c>
      <c r="F238" s="7" t="s">
        <v>11</v>
      </c>
      <c r="G238" s="2"/>
      <c r="I238" s="3" t="s">
        <v>8</v>
      </c>
      <c r="J238" s="4" t="s">
        <v>257</v>
      </c>
      <c r="K238" s="20">
        <f t="shared" si="14"/>
        <v>0.14697236919459145</v>
      </c>
      <c r="L238" s="21">
        <v>3.25</v>
      </c>
      <c r="M238" s="22">
        <v>1</v>
      </c>
      <c r="N238" s="15">
        <v>0.4776601998824222</v>
      </c>
      <c r="O238" s="15">
        <v>0</v>
      </c>
      <c r="P238" s="15">
        <f>+N238+O238</f>
        <v>0.4776601998824222</v>
      </c>
      <c r="Q238" s="23">
        <v>1</v>
      </c>
      <c r="R238" s="8">
        <v>42224</v>
      </c>
      <c r="S238" s="6" t="s">
        <v>975</v>
      </c>
    </row>
    <row r="239" spans="1:25" x14ac:dyDescent="0.2">
      <c r="A239" s="1">
        <v>238</v>
      </c>
      <c r="B239" s="16" t="s">
        <v>637</v>
      </c>
      <c r="C239" s="13">
        <v>1924</v>
      </c>
      <c r="D239" s="49" t="s">
        <v>640</v>
      </c>
      <c r="E239" s="17">
        <v>615</v>
      </c>
      <c r="F239" s="7" t="s">
        <v>11</v>
      </c>
      <c r="G239" s="26"/>
      <c r="I239" s="3" t="s">
        <v>8</v>
      </c>
      <c r="J239" s="4" t="s">
        <v>258</v>
      </c>
      <c r="K239" s="20">
        <f t="shared" si="14"/>
        <v>0.18</v>
      </c>
      <c r="L239" s="21">
        <v>5.5</v>
      </c>
      <c r="M239" s="22">
        <v>1</v>
      </c>
      <c r="N239" s="15">
        <v>0.99</v>
      </c>
      <c r="O239" s="15">
        <v>0</v>
      </c>
      <c r="P239" s="15">
        <f>+O239+N239</f>
        <v>0.99</v>
      </c>
      <c r="Q239" s="23">
        <v>121</v>
      </c>
      <c r="R239" s="24">
        <v>42357</v>
      </c>
      <c r="S239" s="6" t="s">
        <v>12</v>
      </c>
      <c r="Y239" s="25"/>
    </row>
    <row r="240" spans="1:25" x14ac:dyDescent="0.2">
      <c r="A240" s="1">
        <v>239</v>
      </c>
      <c r="B240" s="16" t="s">
        <v>637</v>
      </c>
      <c r="C240" s="13">
        <v>1924</v>
      </c>
      <c r="D240" s="49" t="s">
        <v>641</v>
      </c>
      <c r="E240" s="17">
        <v>616</v>
      </c>
      <c r="F240" s="7" t="s">
        <v>11</v>
      </c>
      <c r="G240" s="2"/>
      <c r="I240" s="3" t="s">
        <v>8</v>
      </c>
      <c r="J240" s="4" t="s">
        <v>259</v>
      </c>
      <c r="K240" s="20">
        <f t="shared" si="14"/>
        <v>0.14697236919459145</v>
      </c>
      <c r="L240" s="21">
        <v>13</v>
      </c>
      <c r="M240" s="22">
        <v>1</v>
      </c>
      <c r="N240" s="15">
        <v>1.9106407995296888</v>
      </c>
      <c r="O240" s="15">
        <v>0</v>
      </c>
      <c r="P240" s="15">
        <f>+N240+O240</f>
        <v>1.9106407995296888</v>
      </c>
      <c r="Q240" s="23">
        <v>1</v>
      </c>
      <c r="R240" s="8">
        <v>42224</v>
      </c>
      <c r="S240" s="6" t="s">
        <v>975</v>
      </c>
      <c r="Y240" s="25"/>
    </row>
    <row r="241" spans="1:25" ht="15" customHeight="1" x14ac:dyDescent="0.2">
      <c r="A241" s="1">
        <v>240</v>
      </c>
      <c r="B241" s="16" t="s">
        <v>638</v>
      </c>
      <c r="C241" s="13">
        <v>1925</v>
      </c>
      <c r="D241" s="49" t="s">
        <v>642</v>
      </c>
      <c r="E241" s="17">
        <v>617</v>
      </c>
      <c r="F241" s="7" t="s">
        <v>11</v>
      </c>
      <c r="G241" s="26"/>
      <c r="I241" s="3" t="s">
        <v>8</v>
      </c>
      <c r="J241" s="4" t="s">
        <v>260</v>
      </c>
      <c r="K241" s="20">
        <f t="shared" si="14"/>
        <v>0.3</v>
      </c>
      <c r="L241" s="21">
        <v>2.5</v>
      </c>
      <c r="M241" s="22">
        <v>1</v>
      </c>
      <c r="N241" s="15">
        <v>0.75</v>
      </c>
      <c r="O241" s="15">
        <v>0</v>
      </c>
      <c r="P241" s="15">
        <f>+O241+N241</f>
        <v>0.75</v>
      </c>
      <c r="Q241" s="23">
        <v>2</v>
      </c>
      <c r="R241" s="24">
        <v>42232</v>
      </c>
      <c r="S241" s="6" t="s">
        <v>12</v>
      </c>
      <c r="Y241" s="25"/>
    </row>
    <row r="242" spans="1:25" ht="15" customHeight="1" x14ac:dyDescent="0.2">
      <c r="A242" s="1">
        <v>241</v>
      </c>
      <c r="B242" s="16" t="s">
        <v>638</v>
      </c>
      <c r="C242" s="13">
        <v>1925</v>
      </c>
      <c r="D242" s="49" t="s">
        <v>643</v>
      </c>
      <c r="E242" s="17">
        <v>618</v>
      </c>
      <c r="F242" s="7" t="s">
        <v>11</v>
      </c>
      <c r="G242" s="26"/>
      <c r="I242" s="3" t="s">
        <v>8</v>
      </c>
      <c r="J242" s="4" t="s">
        <v>261</v>
      </c>
      <c r="K242" s="20">
        <f t="shared" si="14"/>
        <v>0.1875</v>
      </c>
      <c r="L242" s="21">
        <v>4</v>
      </c>
      <c r="M242" s="22">
        <v>1</v>
      </c>
      <c r="N242" s="15">
        <v>0.75</v>
      </c>
      <c r="O242" s="15">
        <v>0</v>
      </c>
      <c r="P242" s="15">
        <f>+O242+N242</f>
        <v>0.75</v>
      </c>
      <c r="Q242" s="23">
        <v>2</v>
      </c>
      <c r="R242" s="24">
        <v>42232</v>
      </c>
      <c r="S242" s="6" t="s">
        <v>12</v>
      </c>
      <c r="Y242" s="25"/>
    </row>
    <row r="243" spans="1:25" ht="15" customHeight="1" x14ac:dyDescent="0.2">
      <c r="A243" s="1">
        <v>242</v>
      </c>
      <c r="B243" s="16" t="s">
        <v>638</v>
      </c>
      <c r="C243" s="13">
        <v>1925</v>
      </c>
      <c r="D243" s="49" t="s">
        <v>644</v>
      </c>
      <c r="E243" s="17">
        <v>619</v>
      </c>
      <c r="F243" s="7" t="s">
        <v>11</v>
      </c>
      <c r="G243" s="26"/>
      <c r="I243" s="3" t="s">
        <v>8</v>
      </c>
      <c r="J243" s="4" t="s">
        <v>262</v>
      </c>
      <c r="K243" s="20">
        <f t="shared" si="14"/>
        <v>5.7692307692307696E-2</v>
      </c>
      <c r="L243" s="21">
        <v>13</v>
      </c>
      <c r="M243" s="22">
        <v>1</v>
      </c>
      <c r="N243" s="15">
        <v>0.75</v>
      </c>
      <c r="O243" s="15">
        <v>0</v>
      </c>
      <c r="P243" s="15">
        <f>+O243+N243</f>
        <v>0.75</v>
      </c>
      <c r="Q243" s="23">
        <v>2</v>
      </c>
      <c r="R243" s="24">
        <v>42232</v>
      </c>
      <c r="S243" s="6" t="s">
        <v>12</v>
      </c>
      <c r="Y243" s="25"/>
    </row>
    <row r="244" spans="1:25" ht="17" customHeight="1" x14ac:dyDescent="0.2">
      <c r="A244" s="1">
        <v>243</v>
      </c>
      <c r="B244" s="16" t="s">
        <v>263</v>
      </c>
      <c r="C244" s="13">
        <v>1925</v>
      </c>
      <c r="D244" s="49" t="s">
        <v>645</v>
      </c>
      <c r="E244" s="17">
        <v>620</v>
      </c>
      <c r="F244" s="7" t="s">
        <v>11</v>
      </c>
      <c r="G244" s="2"/>
      <c r="I244" s="3" t="s">
        <v>8</v>
      </c>
      <c r="J244" s="4" t="s">
        <v>264</v>
      </c>
      <c r="K244" s="20">
        <f t="shared" si="14"/>
        <v>0.14697236919459147</v>
      </c>
      <c r="L244" s="21">
        <v>3</v>
      </c>
      <c r="M244" s="22">
        <v>1</v>
      </c>
      <c r="N244" s="15">
        <v>0.44091710758377439</v>
      </c>
      <c r="O244" s="15">
        <v>0</v>
      </c>
      <c r="P244" s="15">
        <f>+N244+O244</f>
        <v>0.44091710758377439</v>
      </c>
      <c r="Q244" s="23">
        <v>1</v>
      </c>
      <c r="R244" s="8">
        <v>42224</v>
      </c>
      <c r="S244" s="6" t="s">
        <v>975</v>
      </c>
      <c r="Y244" s="25"/>
    </row>
    <row r="245" spans="1:25" ht="16" customHeight="1" x14ac:dyDescent="0.2">
      <c r="A245" s="1">
        <v>244</v>
      </c>
      <c r="B245" s="16" t="s">
        <v>263</v>
      </c>
      <c r="C245" s="13">
        <v>1925</v>
      </c>
      <c r="D245" s="49" t="s">
        <v>646</v>
      </c>
      <c r="E245" s="17">
        <v>621</v>
      </c>
      <c r="F245" s="7" t="s">
        <v>11</v>
      </c>
      <c r="G245" s="26"/>
      <c r="H245" s="19">
        <v>65</v>
      </c>
      <c r="I245" s="3" t="s">
        <v>8</v>
      </c>
      <c r="J245" s="4" t="s">
        <v>265</v>
      </c>
      <c r="K245" s="20">
        <f t="shared" si="14"/>
        <v>0.1525</v>
      </c>
      <c r="L245" s="21">
        <v>36</v>
      </c>
      <c r="M245" s="22">
        <v>1</v>
      </c>
      <c r="N245" s="15">
        <v>5.49</v>
      </c>
      <c r="O245" s="15">
        <v>0</v>
      </c>
      <c r="P245" s="15">
        <f t="shared" ref="P245:P257" si="16">+O245+N245</f>
        <v>5.49</v>
      </c>
      <c r="Q245" s="23">
        <v>129</v>
      </c>
      <c r="R245" s="24">
        <v>42365</v>
      </c>
      <c r="S245" s="6" t="s">
        <v>12</v>
      </c>
      <c r="Y245" s="25"/>
    </row>
    <row r="246" spans="1:25" ht="16" customHeight="1" x14ac:dyDescent="0.2">
      <c r="A246" s="1">
        <v>245</v>
      </c>
      <c r="B246" s="16" t="s">
        <v>647</v>
      </c>
      <c r="C246" s="13">
        <v>1927</v>
      </c>
      <c r="D246" s="49" t="s">
        <v>957</v>
      </c>
      <c r="E246" s="17" t="s">
        <v>960</v>
      </c>
      <c r="F246" s="7" t="s">
        <v>11</v>
      </c>
      <c r="G246" s="26"/>
      <c r="I246" s="3" t="s">
        <v>66</v>
      </c>
      <c r="J246" s="4" t="s">
        <v>961</v>
      </c>
      <c r="K246" s="20">
        <f t="shared" si="14"/>
        <v>0.79199999999999993</v>
      </c>
      <c r="L246" s="21">
        <v>0.75</v>
      </c>
      <c r="M246" s="22">
        <v>1</v>
      </c>
      <c r="N246" s="15">
        <v>0.59399999999999997</v>
      </c>
      <c r="O246" s="15">
        <v>0</v>
      </c>
      <c r="P246" s="15">
        <f t="shared" si="16"/>
        <v>0.59399999999999997</v>
      </c>
      <c r="Q246" s="23">
        <v>131</v>
      </c>
      <c r="R246" s="24">
        <v>42365</v>
      </c>
      <c r="S246" s="6" t="s">
        <v>12</v>
      </c>
    </row>
    <row r="247" spans="1:25" ht="16" customHeight="1" x14ac:dyDescent="0.2">
      <c r="A247" s="1">
        <v>246</v>
      </c>
      <c r="B247" s="16" t="s">
        <v>647</v>
      </c>
      <c r="C247" s="13">
        <v>1925</v>
      </c>
      <c r="D247" s="49" t="s">
        <v>958</v>
      </c>
      <c r="E247" s="17" t="s">
        <v>963</v>
      </c>
      <c r="F247" s="7" t="s">
        <v>11</v>
      </c>
      <c r="G247" s="26"/>
      <c r="I247" s="3" t="s">
        <v>66</v>
      </c>
      <c r="J247" s="4" t="s">
        <v>962</v>
      </c>
      <c r="K247" s="20">
        <f t="shared" si="14"/>
        <v>0.79200000000000004</v>
      </c>
      <c r="L247" s="21">
        <v>0.25</v>
      </c>
      <c r="M247" s="22">
        <v>1</v>
      </c>
      <c r="N247" s="15">
        <v>0.19800000000000001</v>
      </c>
      <c r="O247" s="15">
        <v>0</v>
      </c>
      <c r="P247" s="15">
        <f t="shared" si="16"/>
        <v>0.19800000000000001</v>
      </c>
      <c r="Q247" s="23">
        <v>131</v>
      </c>
      <c r="R247" s="24">
        <v>42365</v>
      </c>
      <c r="S247" s="6" t="s">
        <v>12</v>
      </c>
    </row>
    <row r="248" spans="1:25" ht="16" customHeight="1" x14ac:dyDescent="0.2">
      <c r="A248" s="1">
        <v>247</v>
      </c>
      <c r="B248" s="16" t="s">
        <v>647</v>
      </c>
      <c r="C248" s="13">
        <v>1925</v>
      </c>
      <c r="D248" s="49" t="s">
        <v>959</v>
      </c>
      <c r="E248" s="17" t="s">
        <v>964</v>
      </c>
      <c r="F248" s="7" t="s">
        <v>11</v>
      </c>
      <c r="G248" s="26"/>
      <c r="I248" s="3" t="s">
        <v>66</v>
      </c>
      <c r="J248" s="4" t="s">
        <v>965</v>
      </c>
      <c r="K248" s="20">
        <f t="shared" si="14"/>
        <v>0.79200000000000004</v>
      </c>
      <c r="L248" s="21">
        <v>0.25</v>
      </c>
      <c r="M248" s="22">
        <v>1</v>
      </c>
      <c r="N248" s="15">
        <v>0.19800000000000001</v>
      </c>
      <c r="O248" s="15">
        <v>0</v>
      </c>
      <c r="P248" s="15">
        <f t="shared" si="16"/>
        <v>0.19800000000000001</v>
      </c>
      <c r="Q248" s="23">
        <v>131</v>
      </c>
      <c r="R248" s="24">
        <v>42365</v>
      </c>
      <c r="S248" s="6" t="s">
        <v>12</v>
      </c>
    </row>
    <row r="249" spans="1:25" ht="15" customHeight="1" x14ac:dyDescent="0.2">
      <c r="A249" s="1">
        <v>248</v>
      </c>
      <c r="B249" s="16" t="s">
        <v>647</v>
      </c>
      <c r="C249" s="13">
        <v>1925</v>
      </c>
      <c r="D249" s="49" t="s">
        <v>577</v>
      </c>
      <c r="E249" s="17" t="s">
        <v>246</v>
      </c>
      <c r="F249" s="7" t="s">
        <v>11</v>
      </c>
      <c r="G249" s="26"/>
      <c r="I249" s="3" t="s">
        <v>66</v>
      </c>
      <c r="J249" s="4" t="s">
        <v>247</v>
      </c>
      <c r="K249" s="20">
        <f t="shared" si="14"/>
        <v>0.39733333333333332</v>
      </c>
      <c r="L249" s="21">
        <v>3.75</v>
      </c>
      <c r="M249" s="22">
        <v>1</v>
      </c>
      <c r="N249" s="15">
        <v>1</v>
      </c>
      <c r="O249" s="15">
        <v>0.49</v>
      </c>
      <c r="P249" s="15">
        <f t="shared" si="16"/>
        <v>1.49</v>
      </c>
      <c r="Q249" s="23">
        <v>138</v>
      </c>
      <c r="R249" s="24">
        <v>42396</v>
      </c>
      <c r="S249" s="6" t="s">
        <v>12</v>
      </c>
      <c r="Y249" s="25"/>
    </row>
    <row r="250" spans="1:25" ht="16" customHeight="1" x14ac:dyDescent="0.2">
      <c r="A250" s="1">
        <v>249</v>
      </c>
      <c r="B250" s="16" t="s">
        <v>647</v>
      </c>
      <c r="C250" s="13">
        <v>1925</v>
      </c>
      <c r="D250" s="49" t="s">
        <v>578</v>
      </c>
      <c r="E250" s="17" t="s">
        <v>248</v>
      </c>
      <c r="F250" s="7" t="s">
        <v>11</v>
      </c>
      <c r="G250" s="26"/>
      <c r="I250" s="3" t="s">
        <v>66</v>
      </c>
      <c r="J250" s="4" t="s">
        <v>249</v>
      </c>
      <c r="K250" s="20">
        <f t="shared" si="14"/>
        <v>1.65</v>
      </c>
      <c r="L250" s="21">
        <v>1</v>
      </c>
      <c r="M250" s="22">
        <v>1</v>
      </c>
      <c r="N250" s="15">
        <v>1</v>
      </c>
      <c r="O250" s="15">
        <v>0.65</v>
      </c>
      <c r="P250" s="15">
        <f t="shared" si="16"/>
        <v>1.65</v>
      </c>
      <c r="Q250" s="23">
        <v>139</v>
      </c>
      <c r="R250" s="24">
        <v>42396</v>
      </c>
      <c r="S250" s="6" t="s">
        <v>12</v>
      </c>
    </row>
    <row r="251" spans="1:25" ht="16" customHeight="1" x14ac:dyDescent="0.2">
      <c r="A251" s="1">
        <v>250</v>
      </c>
      <c r="B251" s="12" t="s">
        <v>648</v>
      </c>
      <c r="C251" s="13">
        <v>1925</v>
      </c>
      <c r="D251" s="49" t="s">
        <v>586</v>
      </c>
      <c r="E251" s="29" t="s">
        <v>266</v>
      </c>
      <c r="F251" s="7" t="s">
        <v>11</v>
      </c>
      <c r="G251" s="29"/>
      <c r="H251" s="10"/>
      <c r="I251" s="10" t="s">
        <v>270</v>
      </c>
      <c r="J251" s="4" t="s">
        <v>106</v>
      </c>
      <c r="K251" s="20">
        <f t="shared" si="14"/>
        <v>0.7830711098081371</v>
      </c>
      <c r="L251" s="9">
        <v>1</v>
      </c>
      <c r="M251" s="22">
        <v>1</v>
      </c>
      <c r="N251" s="55">
        <v>0.5</v>
      </c>
      <c r="O251" s="56">
        <v>0.28307110980813704</v>
      </c>
      <c r="P251" s="15">
        <f t="shared" si="16"/>
        <v>0.7830711098081371</v>
      </c>
      <c r="Q251" s="23">
        <v>144</v>
      </c>
      <c r="R251" s="24">
        <v>42722</v>
      </c>
      <c r="S251" s="6" t="s">
        <v>9</v>
      </c>
      <c r="Y251" s="25"/>
    </row>
    <row r="252" spans="1:25" ht="16" customHeight="1" x14ac:dyDescent="0.2">
      <c r="A252" s="1">
        <v>251</v>
      </c>
      <c r="B252" s="12" t="s">
        <v>648</v>
      </c>
      <c r="C252" s="13">
        <v>1925</v>
      </c>
      <c r="D252" s="49" t="s">
        <v>587</v>
      </c>
      <c r="E252" s="29" t="s">
        <v>267</v>
      </c>
      <c r="F252" s="7" t="s">
        <v>11</v>
      </c>
      <c r="G252" s="29"/>
      <c r="H252" s="10"/>
      <c r="I252" s="10" t="s">
        <v>270</v>
      </c>
      <c r="J252" s="4" t="s">
        <v>649</v>
      </c>
      <c r="K252" s="20">
        <f t="shared" si="14"/>
        <v>0.76566952959017842</v>
      </c>
      <c r="L252" s="9">
        <v>0.9</v>
      </c>
      <c r="M252" s="22">
        <v>1</v>
      </c>
      <c r="N252" s="55">
        <v>0.44</v>
      </c>
      <c r="O252" s="56">
        <v>0.24910257663116059</v>
      </c>
      <c r="P252" s="15">
        <f t="shared" si="16"/>
        <v>0.68910257663116059</v>
      </c>
      <c r="Q252" s="23">
        <v>144</v>
      </c>
      <c r="R252" s="24">
        <v>42722</v>
      </c>
      <c r="S252" s="6" t="s">
        <v>9</v>
      </c>
      <c r="Y252" s="25"/>
    </row>
    <row r="253" spans="1:25" ht="16" customHeight="1" x14ac:dyDescent="0.2">
      <c r="A253" s="1">
        <v>252</v>
      </c>
      <c r="B253" s="12" t="s">
        <v>648</v>
      </c>
      <c r="C253" s="13">
        <v>1925</v>
      </c>
      <c r="D253" s="49" t="s">
        <v>588</v>
      </c>
      <c r="E253" s="29" t="s">
        <v>268</v>
      </c>
      <c r="F253" s="7" t="s">
        <v>11</v>
      </c>
      <c r="G253" s="29"/>
      <c r="H253" s="10"/>
      <c r="I253" s="10" t="s">
        <v>270</v>
      </c>
      <c r="J253" s="4" t="s">
        <v>650</v>
      </c>
      <c r="K253" s="20">
        <f t="shared" si="14"/>
        <v>0.35</v>
      </c>
      <c r="L253" s="9">
        <v>2</v>
      </c>
      <c r="M253" s="22">
        <v>1</v>
      </c>
      <c r="N253" s="15">
        <f>+L253*0.35</f>
        <v>0.7</v>
      </c>
      <c r="O253" s="15">
        <v>0</v>
      </c>
      <c r="P253" s="15">
        <f t="shared" si="16"/>
        <v>0.7</v>
      </c>
      <c r="Q253" s="23">
        <v>151</v>
      </c>
      <c r="R253" s="24">
        <v>42761</v>
      </c>
      <c r="S253" s="6" t="s">
        <v>971</v>
      </c>
      <c r="Y253" s="25"/>
    </row>
    <row r="254" spans="1:25" ht="16" customHeight="1" x14ac:dyDescent="0.2">
      <c r="A254" s="1">
        <v>253</v>
      </c>
      <c r="B254" s="12" t="s">
        <v>648</v>
      </c>
      <c r="C254" s="13">
        <v>1925</v>
      </c>
      <c r="D254" s="49" t="s">
        <v>589</v>
      </c>
      <c r="E254" s="29" t="s">
        <v>269</v>
      </c>
      <c r="F254" s="7" t="s">
        <v>11</v>
      </c>
      <c r="G254" s="29"/>
      <c r="H254" s="10"/>
      <c r="I254" s="10" t="s">
        <v>270</v>
      </c>
      <c r="J254" s="4" t="s">
        <v>651</v>
      </c>
      <c r="K254" s="20">
        <f t="shared" si="14"/>
        <v>0.68910257663116059</v>
      </c>
      <c r="L254" s="9">
        <v>3.75</v>
      </c>
      <c r="M254" s="22">
        <v>1</v>
      </c>
      <c r="N254" s="55">
        <v>1.65</v>
      </c>
      <c r="O254" s="56">
        <v>0.93413466236685228</v>
      </c>
      <c r="P254" s="15">
        <f t="shared" si="16"/>
        <v>2.5841346623668522</v>
      </c>
      <c r="Q254" s="23">
        <v>144</v>
      </c>
      <c r="R254" s="24">
        <v>42722</v>
      </c>
      <c r="S254" s="6" t="s">
        <v>9</v>
      </c>
      <c r="Y254" s="25"/>
    </row>
    <row r="255" spans="1:25" ht="17" customHeight="1" x14ac:dyDescent="0.2">
      <c r="A255" s="1">
        <v>254</v>
      </c>
      <c r="B255" s="12" t="s">
        <v>652</v>
      </c>
      <c r="C255" s="13">
        <v>1926</v>
      </c>
      <c r="D255" s="49" t="s">
        <v>591</v>
      </c>
      <c r="E255" s="29" t="s">
        <v>282</v>
      </c>
      <c r="F255" s="7" t="s">
        <v>11</v>
      </c>
      <c r="G255" s="29"/>
      <c r="H255" s="10"/>
      <c r="I255" s="3" t="s">
        <v>211</v>
      </c>
      <c r="J255" s="4" t="s">
        <v>281</v>
      </c>
      <c r="K255" s="20">
        <f t="shared" si="14"/>
        <v>1.2529137756930193</v>
      </c>
      <c r="L255" s="9">
        <v>0.35</v>
      </c>
      <c r="M255" s="22">
        <v>1</v>
      </c>
      <c r="N255" s="55">
        <v>0.28000000000000003</v>
      </c>
      <c r="O255" s="56">
        <v>0.15851982149255675</v>
      </c>
      <c r="P255" s="15">
        <f t="shared" si="16"/>
        <v>0.43851982149255675</v>
      </c>
      <c r="Q255" s="23">
        <v>144</v>
      </c>
      <c r="R255" s="24">
        <v>42722</v>
      </c>
      <c r="S255" s="6" t="s">
        <v>9</v>
      </c>
      <c r="Y255" s="25"/>
    </row>
    <row r="256" spans="1:25" ht="16" customHeight="1" x14ac:dyDescent="0.2">
      <c r="A256" s="1">
        <v>255</v>
      </c>
      <c r="B256" s="12" t="s">
        <v>652</v>
      </c>
      <c r="C256" s="13">
        <v>1926</v>
      </c>
      <c r="D256" s="49" t="s">
        <v>592</v>
      </c>
      <c r="E256" s="17" t="s">
        <v>283</v>
      </c>
      <c r="F256" s="7" t="s">
        <v>11</v>
      </c>
      <c r="G256" s="26"/>
      <c r="I256" s="3" t="s">
        <v>211</v>
      </c>
      <c r="J256" s="4" t="s">
        <v>284</v>
      </c>
      <c r="K256" s="20">
        <f t="shared" si="14"/>
        <v>0.71599999999999997</v>
      </c>
      <c r="L256" s="21">
        <v>2.5</v>
      </c>
      <c r="M256" s="22">
        <v>1</v>
      </c>
      <c r="N256" s="15">
        <v>1.79</v>
      </c>
      <c r="O256" s="15">
        <v>0</v>
      </c>
      <c r="P256" s="15">
        <f t="shared" si="16"/>
        <v>1.79</v>
      </c>
      <c r="Q256" s="23">
        <v>5</v>
      </c>
      <c r="R256" s="24">
        <v>42233</v>
      </c>
      <c r="S256" s="6" t="s">
        <v>12</v>
      </c>
      <c r="Y256" s="25"/>
    </row>
    <row r="257" spans="1:25" ht="16" customHeight="1" x14ac:dyDescent="0.2">
      <c r="A257" s="1">
        <v>256</v>
      </c>
      <c r="B257" s="12" t="s">
        <v>652</v>
      </c>
      <c r="C257" s="13">
        <v>1926</v>
      </c>
      <c r="D257" s="49" t="s">
        <v>593</v>
      </c>
      <c r="E257" s="17" t="s">
        <v>285</v>
      </c>
      <c r="F257" s="7" t="s">
        <v>11</v>
      </c>
      <c r="G257" s="2"/>
      <c r="I257" s="3" t="s">
        <v>211</v>
      </c>
      <c r="J257" s="4" t="s">
        <v>286</v>
      </c>
      <c r="K257" s="20">
        <f t="shared" si="14"/>
        <v>0.25</v>
      </c>
      <c r="L257" s="21">
        <v>2</v>
      </c>
      <c r="M257" s="22">
        <v>1</v>
      </c>
      <c r="N257" s="15">
        <v>0.5</v>
      </c>
      <c r="O257" s="15">
        <v>0</v>
      </c>
      <c r="P257" s="15">
        <f t="shared" si="16"/>
        <v>0.5</v>
      </c>
      <c r="Q257" s="23">
        <v>130</v>
      </c>
      <c r="R257" s="8">
        <v>42365</v>
      </c>
      <c r="S257" s="6" t="s">
        <v>12</v>
      </c>
      <c r="Y257" s="25"/>
    </row>
    <row r="258" spans="1:25" ht="15" customHeight="1" x14ac:dyDescent="0.2">
      <c r="A258" s="1">
        <v>257</v>
      </c>
      <c r="B258" s="16" t="s">
        <v>653</v>
      </c>
      <c r="C258" s="13">
        <v>1926</v>
      </c>
      <c r="D258" s="49" t="s">
        <v>654</v>
      </c>
      <c r="E258" s="17">
        <v>627</v>
      </c>
      <c r="F258" s="7" t="s">
        <v>11</v>
      </c>
      <c r="G258" s="2"/>
      <c r="I258" s="3" t="s">
        <v>8</v>
      </c>
      <c r="J258" s="4" t="s">
        <v>271</v>
      </c>
      <c r="K258" s="20">
        <f t="shared" ref="K258:K321" si="17">IF(ISERR(+P258/L258),0,P258/L258)</f>
        <v>0.14697236919459145</v>
      </c>
      <c r="L258" s="21">
        <v>0.5</v>
      </c>
      <c r="M258" s="22">
        <v>1</v>
      </c>
      <c r="N258" s="15">
        <v>7.3486184597295723E-2</v>
      </c>
      <c r="O258" s="15">
        <v>0</v>
      </c>
      <c r="P258" s="15">
        <f>+N258+O258</f>
        <v>7.3486184597295723E-2</v>
      </c>
      <c r="Q258" s="23">
        <v>1</v>
      </c>
      <c r="R258" s="8">
        <v>42224</v>
      </c>
      <c r="S258" s="6" t="s">
        <v>975</v>
      </c>
      <c r="Y258" s="25"/>
    </row>
    <row r="259" spans="1:25" ht="15" customHeight="1" x14ac:dyDescent="0.2">
      <c r="A259" s="1">
        <v>258</v>
      </c>
      <c r="B259" s="16" t="s">
        <v>653</v>
      </c>
      <c r="C259" s="13">
        <v>1926</v>
      </c>
      <c r="D259" s="49" t="s">
        <v>655</v>
      </c>
      <c r="E259" s="17">
        <v>628</v>
      </c>
      <c r="F259" s="7" t="s">
        <v>11</v>
      </c>
      <c r="G259" s="2"/>
      <c r="I259" s="3" t="s">
        <v>8</v>
      </c>
      <c r="J259" s="4" t="s">
        <v>272</v>
      </c>
      <c r="K259" s="20">
        <f t="shared" si="17"/>
        <v>0.14697236919459145</v>
      </c>
      <c r="L259" s="21">
        <v>3.25</v>
      </c>
      <c r="M259" s="22">
        <v>1</v>
      </c>
      <c r="N259" s="15">
        <v>0.4776601998824222</v>
      </c>
      <c r="O259" s="15">
        <v>0</v>
      </c>
      <c r="P259" s="15">
        <f>+N259+O259</f>
        <v>0.4776601998824222</v>
      </c>
      <c r="Q259" s="23">
        <v>1</v>
      </c>
      <c r="R259" s="8">
        <v>42224</v>
      </c>
      <c r="S259" s="6" t="s">
        <v>975</v>
      </c>
    </row>
    <row r="260" spans="1:25" ht="15" customHeight="1" x14ac:dyDescent="0.2">
      <c r="A260" s="1">
        <v>259</v>
      </c>
      <c r="B260" s="16" t="s">
        <v>653</v>
      </c>
      <c r="C260" s="13">
        <v>1926</v>
      </c>
      <c r="D260" s="49" t="s">
        <v>656</v>
      </c>
      <c r="E260" s="17">
        <v>629</v>
      </c>
      <c r="F260" s="7" t="s">
        <v>11</v>
      </c>
      <c r="G260" s="2"/>
      <c r="I260" s="3" t="s">
        <v>8</v>
      </c>
      <c r="J260" s="4" t="s">
        <v>273</v>
      </c>
      <c r="K260" s="20">
        <f t="shared" si="17"/>
        <v>0.88235294117647056</v>
      </c>
      <c r="L260" s="21">
        <v>1.7</v>
      </c>
      <c r="M260" s="22">
        <v>1</v>
      </c>
      <c r="N260" s="15">
        <v>1.5</v>
      </c>
      <c r="O260" s="15">
        <v>0</v>
      </c>
      <c r="P260" s="15">
        <f>+O260+N260</f>
        <v>1.5</v>
      </c>
      <c r="Q260" s="23">
        <v>1</v>
      </c>
      <c r="R260" s="33">
        <v>42892</v>
      </c>
      <c r="S260" s="6" t="s">
        <v>9</v>
      </c>
      <c r="Y260" s="25"/>
    </row>
    <row r="261" spans="1:25" ht="16" customHeight="1" x14ac:dyDescent="0.2">
      <c r="A261" s="1">
        <v>260</v>
      </c>
      <c r="B261" s="16" t="s">
        <v>659</v>
      </c>
      <c r="C261" s="13">
        <v>1927</v>
      </c>
      <c r="D261" s="49" t="s">
        <v>657</v>
      </c>
      <c r="E261" s="17">
        <v>643</v>
      </c>
      <c r="F261" s="7" t="s">
        <v>11</v>
      </c>
      <c r="G261" s="2"/>
      <c r="I261" s="3" t="s">
        <v>8</v>
      </c>
      <c r="J261" s="4" t="s">
        <v>274</v>
      </c>
      <c r="K261" s="20">
        <f t="shared" si="17"/>
        <v>0.14697236919459145</v>
      </c>
      <c r="L261" s="21">
        <v>2.75</v>
      </c>
      <c r="M261" s="28">
        <v>1</v>
      </c>
      <c r="N261" s="15">
        <v>0.40417401528512648</v>
      </c>
      <c r="O261" s="15">
        <v>0</v>
      </c>
      <c r="P261" s="15">
        <f>+N261+O261</f>
        <v>0.40417401528512648</v>
      </c>
      <c r="Q261" s="23">
        <v>1</v>
      </c>
      <c r="R261" s="8">
        <v>42224</v>
      </c>
      <c r="S261" s="6" t="s">
        <v>975</v>
      </c>
      <c r="Y261" s="25"/>
    </row>
    <row r="262" spans="1:25" ht="16" customHeight="1" x14ac:dyDescent="0.2">
      <c r="A262" s="1">
        <v>261</v>
      </c>
      <c r="B262" s="16" t="s">
        <v>659</v>
      </c>
      <c r="C262" s="13">
        <v>1927</v>
      </c>
      <c r="D262" s="49" t="s">
        <v>658</v>
      </c>
      <c r="E262" s="17">
        <v>644</v>
      </c>
      <c r="F262" s="7" t="s">
        <v>11</v>
      </c>
      <c r="G262" s="2"/>
      <c r="I262" s="3" t="s">
        <v>8</v>
      </c>
      <c r="J262" s="4" t="s">
        <v>275</v>
      </c>
      <c r="K262" s="20">
        <f t="shared" si="17"/>
        <v>0.14697236919459147</v>
      </c>
      <c r="L262" s="21">
        <v>5</v>
      </c>
      <c r="M262" s="28">
        <v>1</v>
      </c>
      <c r="N262" s="15">
        <v>0.73486184597295734</v>
      </c>
      <c r="O262" s="15">
        <v>0</v>
      </c>
      <c r="P262" s="15">
        <f>+N262+O262</f>
        <v>0.73486184597295734</v>
      </c>
      <c r="Q262" s="23">
        <v>1</v>
      </c>
      <c r="R262" s="8">
        <v>42224</v>
      </c>
      <c r="S262" s="6" t="s">
        <v>975</v>
      </c>
    </row>
    <row r="263" spans="1:25" ht="16" customHeight="1" x14ac:dyDescent="0.2">
      <c r="A263" s="1">
        <v>262</v>
      </c>
      <c r="B263" s="16" t="s">
        <v>983</v>
      </c>
      <c r="C263" s="13">
        <v>1926</v>
      </c>
      <c r="D263" s="49" t="s">
        <v>590</v>
      </c>
      <c r="E263" s="17">
        <v>630</v>
      </c>
      <c r="F263" s="7" t="s">
        <v>11</v>
      </c>
      <c r="G263" s="26"/>
      <c r="H263" s="19">
        <v>56</v>
      </c>
      <c r="I263" s="3" t="s">
        <v>31</v>
      </c>
      <c r="J263" s="4" t="s">
        <v>280</v>
      </c>
      <c r="K263" s="20">
        <f t="shared" si="17"/>
        <v>0.23334999999999997</v>
      </c>
      <c r="L263" s="21">
        <v>600</v>
      </c>
      <c r="M263" s="22">
        <v>1</v>
      </c>
      <c r="N263" s="15">
        <v>133.51</v>
      </c>
      <c r="O263" s="15">
        <v>6.5</v>
      </c>
      <c r="P263" s="15">
        <f>+O263+N263</f>
        <v>140.01</v>
      </c>
      <c r="Q263" s="23">
        <v>82</v>
      </c>
      <c r="R263" s="24">
        <v>42283</v>
      </c>
      <c r="S263" s="6" t="s">
        <v>12</v>
      </c>
      <c r="Y263" s="25"/>
    </row>
    <row r="264" spans="1:25" ht="16" customHeight="1" x14ac:dyDescent="0.2">
      <c r="A264" s="1">
        <v>263</v>
      </c>
      <c r="B264" s="16" t="s">
        <v>660</v>
      </c>
      <c r="C264" s="13">
        <v>1927</v>
      </c>
      <c r="D264" s="49" t="s">
        <v>594</v>
      </c>
      <c r="E264" s="17" t="s">
        <v>287</v>
      </c>
      <c r="F264" s="7" t="s">
        <v>11</v>
      </c>
      <c r="G264" s="26"/>
      <c r="I264" s="3" t="s">
        <v>211</v>
      </c>
      <c r="J264" s="4" t="s">
        <v>288</v>
      </c>
      <c r="K264" s="20">
        <f t="shared" si="17"/>
        <v>0.61199999999999999</v>
      </c>
      <c r="L264" s="21">
        <v>2.5</v>
      </c>
      <c r="M264" s="22">
        <v>1</v>
      </c>
      <c r="N264" s="15">
        <v>1.53</v>
      </c>
      <c r="O264" s="15">
        <v>0</v>
      </c>
      <c r="P264" s="15">
        <f>+O264+N264</f>
        <v>1.53</v>
      </c>
      <c r="Q264" s="23">
        <v>4</v>
      </c>
      <c r="R264" s="24">
        <v>42233</v>
      </c>
      <c r="S264" s="6" t="s">
        <v>12</v>
      </c>
      <c r="Y264" s="25"/>
    </row>
    <row r="265" spans="1:25" ht="18" customHeight="1" x14ac:dyDescent="0.2">
      <c r="A265" s="1">
        <v>264</v>
      </c>
      <c r="B265" s="16" t="s">
        <v>289</v>
      </c>
      <c r="C265" s="13">
        <v>1928</v>
      </c>
      <c r="D265" s="49" t="s">
        <v>661</v>
      </c>
      <c r="E265" s="17" t="s">
        <v>290</v>
      </c>
      <c r="F265" s="7" t="s">
        <v>11</v>
      </c>
      <c r="G265" s="2"/>
      <c r="I265" s="3" t="s">
        <v>211</v>
      </c>
      <c r="J265" s="4" t="s">
        <v>291</v>
      </c>
      <c r="K265" s="20">
        <f t="shared" si="17"/>
        <v>0.14697236919459147</v>
      </c>
      <c r="L265" s="21">
        <v>0.75</v>
      </c>
      <c r="M265" s="22">
        <v>1</v>
      </c>
      <c r="N265" s="15">
        <v>0.1102292768959436</v>
      </c>
      <c r="O265" s="15">
        <v>0</v>
      </c>
      <c r="P265" s="15">
        <f>+N265+O265</f>
        <v>0.1102292768959436</v>
      </c>
      <c r="Q265" s="23">
        <v>1</v>
      </c>
      <c r="R265" s="8">
        <v>42224</v>
      </c>
      <c r="S265" s="6" t="s">
        <v>975</v>
      </c>
      <c r="Y265" s="25"/>
    </row>
    <row r="266" spans="1:25" ht="15" customHeight="1" x14ac:dyDescent="0.2">
      <c r="A266" s="1">
        <v>265</v>
      </c>
      <c r="B266" s="12" t="s">
        <v>289</v>
      </c>
      <c r="C266" s="13">
        <v>1928</v>
      </c>
      <c r="D266" s="49" t="s">
        <v>662</v>
      </c>
      <c r="E266" s="29" t="s">
        <v>310</v>
      </c>
      <c r="F266" s="7" t="s">
        <v>11</v>
      </c>
      <c r="G266" s="29"/>
      <c r="H266" s="10"/>
      <c r="I266" s="3" t="s">
        <v>211</v>
      </c>
      <c r="J266" s="4" t="s">
        <v>278</v>
      </c>
      <c r="K266" s="20">
        <f t="shared" si="17"/>
        <v>0.34999999999999992</v>
      </c>
      <c r="L266" s="9">
        <v>0.75</v>
      </c>
      <c r="M266" s="22">
        <v>1</v>
      </c>
      <c r="N266" s="15">
        <f>+L266*0.35</f>
        <v>0.26249999999999996</v>
      </c>
      <c r="O266" s="15">
        <v>0</v>
      </c>
      <c r="P266" s="15">
        <f>+O266+N266</f>
        <v>0.26249999999999996</v>
      </c>
      <c r="Q266" s="23">
        <v>151</v>
      </c>
      <c r="R266" s="24">
        <v>42761</v>
      </c>
      <c r="S266" s="6" t="s">
        <v>971</v>
      </c>
      <c r="Y266" s="25"/>
    </row>
    <row r="267" spans="1:25" ht="15" customHeight="1" x14ac:dyDescent="0.2">
      <c r="A267" s="1">
        <v>266</v>
      </c>
      <c r="B267" s="16" t="s">
        <v>669</v>
      </c>
      <c r="C267" s="13">
        <v>1928</v>
      </c>
      <c r="D267" s="49" t="s">
        <v>663</v>
      </c>
      <c r="E267" s="17">
        <v>645</v>
      </c>
      <c r="F267" s="7" t="s">
        <v>11</v>
      </c>
      <c r="G267" s="2"/>
      <c r="I267" s="3" t="s">
        <v>8</v>
      </c>
      <c r="J267" s="4" t="s">
        <v>276</v>
      </c>
      <c r="K267" s="20">
        <f t="shared" si="17"/>
        <v>0.14697236919459147</v>
      </c>
      <c r="L267" s="21">
        <v>1.5</v>
      </c>
      <c r="M267" s="28">
        <v>1</v>
      </c>
      <c r="N267" s="15">
        <v>0.2204585537918872</v>
      </c>
      <c r="O267" s="15">
        <v>0</v>
      </c>
      <c r="P267" s="15">
        <f>+N267+O267</f>
        <v>0.2204585537918872</v>
      </c>
      <c r="Q267" s="23">
        <v>1</v>
      </c>
      <c r="R267" s="8">
        <v>42224</v>
      </c>
      <c r="S267" s="6" t="s">
        <v>975</v>
      </c>
      <c r="Y267" s="25"/>
    </row>
    <row r="268" spans="1:25" ht="15" customHeight="1" x14ac:dyDescent="0.2">
      <c r="A268" s="1">
        <v>267</v>
      </c>
      <c r="B268" s="16" t="s">
        <v>669</v>
      </c>
      <c r="C268" s="13">
        <v>1928</v>
      </c>
      <c r="D268" s="49" t="s">
        <v>664</v>
      </c>
      <c r="E268" s="29">
        <v>646</v>
      </c>
      <c r="F268" s="7" t="s">
        <v>11</v>
      </c>
      <c r="G268" s="29"/>
      <c r="H268" s="11"/>
      <c r="I268" s="3" t="s">
        <v>8</v>
      </c>
      <c r="J268" s="4" t="s">
        <v>670</v>
      </c>
      <c r="K268" s="20">
        <f t="shared" si="17"/>
        <v>0.28000000000000003</v>
      </c>
      <c r="L268" s="9">
        <v>1</v>
      </c>
      <c r="M268" s="22">
        <v>1</v>
      </c>
      <c r="N268" s="15">
        <v>0.25</v>
      </c>
      <c r="O268" s="15">
        <v>0.03</v>
      </c>
      <c r="P268" s="15">
        <f t="shared" ref="P268:P294" si="18">+O268+N268</f>
        <v>0.28000000000000003</v>
      </c>
      <c r="Q268" s="23">
        <v>147</v>
      </c>
      <c r="R268" s="24">
        <v>42731</v>
      </c>
      <c r="S268" s="6" t="s">
        <v>9</v>
      </c>
      <c r="Y268" s="25"/>
    </row>
    <row r="269" spans="1:25" ht="15" customHeight="1" x14ac:dyDescent="0.2">
      <c r="A269" s="1">
        <v>268</v>
      </c>
      <c r="B269" s="16" t="s">
        <v>669</v>
      </c>
      <c r="C269" s="13">
        <v>1928</v>
      </c>
      <c r="D269" s="49" t="s">
        <v>665</v>
      </c>
      <c r="E269" s="29">
        <v>646</v>
      </c>
      <c r="F269" s="7" t="s">
        <v>11</v>
      </c>
      <c r="G269" s="29"/>
      <c r="H269" s="11"/>
      <c r="I269" s="3" t="s">
        <v>8</v>
      </c>
      <c r="J269" s="4" t="s">
        <v>671</v>
      </c>
      <c r="K269" s="20">
        <f t="shared" si="17"/>
        <v>0.28000000000000003</v>
      </c>
      <c r="L269" s="9">
        <v>1</v>
      </c>
      <c r="M269" s="22">
        <v>1</v>
      </c>
      <c r="N269" s="15">
        <v>0.25</v>
      </c>
      <c r="O269" s="15">
        <v>0.03</v>
      </c>
      <c r="P269" s="15">
        <f t="shared" si="18"/>
        <v>0.28000000000000003</v>
      </c>
      <c r="Q269" s="23">
        <v>147</v>
      </c>
      <c r="R269" s="24">
        <v>42731</v>
      </c>
      <c r="S269" s="6" t="s">
        <v>9</v>
      </c>
      <c r="Y269" s="25"/>
    </row>
    <row r="270" spans="1:25" ht="15" customHeight="1" x14ac:dyDescent="0.2">
      <c r="A270" s="1">
        <v>269</v>
      </c>
      <c r="B270" s="16" t="s">
        <v>669</v>
      </c>
      <c r="C270" s="13">
        <v>1928</v>
      </c>
      <c r="D270" s="49" t="s">
        <v>666</v>
      </c>
      <c r="E270" s="29">
        <v>646</v>
      </c>
      <c r="F270" s="7" t="s">
        <v>11</v>
      </c>
      <c r="G270" s="29"/>
      <c r="H270" s="11"/>
      <c r="I270" s="3" t="s">
        <v>8</v>
      </c>
      <c r="J270" s="4" t="s">
        <v>672</v>
      </c>
      <c r="K270" s="20">
        <f t="shared" si="17"/>
        <v>0.28000000000000003</v>
      </c>
      <c r="L270" s="9">
        <v>1</v>
      </c>
      <c r="M270" s="22">
        <v>1</v>
      </c>
      <c r="N270" s="15">
        <v>0.25</v>
      </c>
      <c r="O270" s="15">
        <v>0.03</v>
      </c>
      <c r="P270" s="15">
        <f t="shared" si="18"/>
        <v>0.28000000000000003</v>
      </c>
      <c r="Q270" s="23">
        <v>147</v>
      </c>
      <c r="R270" s="24">
        <v>42731</v>
      </c>
      <c r="S270" s="6" t="s">
        <v>9</v>
      </c>
      <c r="Y270" s="25"/>
    </row>
    <row r="271" spans="1:25" ht="17" customHeight="1" x14ac:dyDescent="0.2">
      <c r="A271" s="1">
        <v>270</v>
      </c>
      <c r="B271" s="16" t="s">
        <v>669</v>
      </c>
      <c r="C271" s="13">
        <v>1928</v>
      </c>
      <c r="D271" s="49" t="s">
        <v>667</v>
      </c>
      <c r="E271" s="17">
        <v>649</v>
      </c>
      <c r="F271" s="7" t="s">
        <v>11</v>
      </c>
      <c r="G271" s="26"/>
      <c r="H271" s="19">
        <v>93</v>
      </c>
      <c r="I271" s="3" t="s">
        <v>8</v>
      </c>
      <c r="J271" s="4" t="s">
        <v>277</v>
      </c>
      <c r="K271" s="20">
        <f t="shared" si="17"/>
        <v>0.46249999999999997</v>
      </c>
      <c r="L271" s="21">
        <v>0.8</v>
      </c>
      <c r="M271" s="22">
        <v>1</v>
      </c>
      <c r="N271" s="15">
        <v>0.37</v>
      </c>
      <c r="O271" s="15">
        <v>0</v>
      </c>
      <c r="P271" s="15">
        <f t="shared" si="18"/>
        <v>0.37</v>
      </c>
      <c r="Q271" s="23">
        <v>132</v>
      </c>
      <c r="R271" s="24">
        <v>42365</v>
      </c>
      <c r="S271" s="6" t="s">
        <v>12</v>
      </c>
    </row>
    <row r="272" spans="1:25" ht="16" customHeight="1" x14ac:dyDescent="0.2">
      <c r="A272" s="1">
        <v>271</v>
      </c>
      <c r="B272" s="16" t="s">
        <v>669</v>
      </c>
      <c r="C272" s="13">
        <v>1928</v>
      </c>
      <c r="D272" s="49" t="s">
        <v>668</v>
      </c>
      <c r="E272" s="17">
        <v>650</v>
      </c>
      <c r="F272" s="7" t="s">
        <v>11</v>
      </c>
      <c r="G272" s="2"/>
      <c r="I272" s="3" t="s">
        <v>8</v>
      </c>
      <c r="J272" s="4" t="s">
        <v>278</v>
      </c>
      <c r="K272" s="20">
        <f t="shared" si="17"/>
        <v>0.46571428571428569</v>
      </c>
      <c r="L272" s="21">
        <v>3.5</v>
      </c>
      <c r="M272" s="28">
        <v>1</v>
      </c>
      <c r="N272" s="15">
        <v>1.63</v>
      </c>
      <c r="P272" s="15">
        <f t="shared" si="18"/>
        <v>1.63</v>
      </c>
      <c r="Q272" s="23">
        <v>132</v>
      </c>
      <c r="R272" s="24">
        <v>42365</v>
      </c>
      <c r="S272" s="6" t="s">
        <v>12</v>
      </c>
      <c r="Y272" s="25"/>
    </row>
    <row r="273" spans="1:25" ht="17" customHeight="1" x14ac:dyDescent="0.2">
      <c r="A273" s="1">
        <v>272</v>
      </c>
      <c r="B273" s="12" t="s">
        <v>673</v>
      </c>
      <c r="C273" s="13">
        <v>1929</v>
      </c>
      <c r="D273" s="49">
        <v>161</v>
      </c>
      <c r="E273" s="29">
        <v>658</v>
      </c>
      <c r="F273" s="7" t="s">
        <v>11</v>
      </c>
      <c r="G273" s="29"/>
      <c r="H273" s="10"/>
      <c r="I273" s="10" t="s">
        <v>595</v>
      </c>
      <c r="J273" s="4" t="s">
        <v>169</v>
      </c>
      <c r="K273" s="20">
        <f t="shared" si="17"/>
        <v>0.66500000000000004</v>
      </c>
      <c r="L273" s="9">
        <v>2</v>
      </c>
      <c r="M273" s="22">
        <v>1</v>
      </c>
      <c r="N273" s="55">
        <v>1</v>
      </c>
      <c r="O273" s="15">
        <v>0.33</v>
      </c>
      <c r="P273" s="15">
        <f t="shared" si="18"/>
        <v>1.33</v>
      </c>
      <c r="Q273" s="23">
        <v>145</v>
      </c>
      <c r="R273" s="24">
        <v>42722</v>
      </c>
      <c r="S273" s="6" t="s">
        <v>9</v>
      </c>
      <c r="Y273" s="25"/>
    </row>
    <row r="274" spans="1:25" ht="16" customHeight="1" x14ac:dyDescent="0.2">
      <c r="A274" s="1">
        <v>273</v>
      </c>
      <c r="B274" s="12" t="s">
        <v>673</v>
      </c>
      <c r="C274" s="13">
        <v>1929</v>
      </c>
      <c r="D274" s="49">
        <v>162</v>
      </c>
      <c r="E274" s="29">
        <v>659</v>
      </c>
      <c r="F274" s="7" t="s">
        <v>11</v>
      </c>
      <c r="G274" s="29"/>
      <c r="H274" s="10"/>
      <c r="I274" s="10" t="s">
        <v>595</v>
      </c>
      <c r="J274" s="4" t="s">
        <v>223</v>
      </c>
      <c r="K274" s="20">
        <f t="shared" si="17"/>
        <v>0.45862068965517244</v>
      </c>
      <c r="L274" s="9">
        <v>2.9</v>
      </c>
      <c r="M274" s="22">
        <v>1</v>
      </c>
      <c r="N274" s="55">
        <v>1</v>
      </c>
      <c r="O274" s="15">
        <v>0.33</v>
      </c>
      <c r="P274" s="15">
        <f t="shared" si="18"/>
        <v>1.33</v>
      </c>
      <c r="Q274" s="23">
        <v>145</v>
      </c>
      <c r="R274" s="24">
        <v>42722</v>
      </c>
      <c r="S274" s="6" t="s">
        <v>9</v>
      </c>
      <c r="Y274" s="25"/>
    </row>
    <row r="275" spans="1:25" ht="17" customHeight="1" x14ac:dyDescent="0.2">
      <c r="A275" s="1">
        <v>274</v>
      </c>
      <c r="B275" s="12" t="s">
        <v>673</v>
      </c>
      <c r="C275" s="13">
        <v>1929</v>
      </c>
      <c r="D275" s="49">
        <v>163</v>
      </c>
      <c r="E275" s="17">
        <v>660</v>
      </c>
      <c r="F275" s="7" t="s">
        <v>11</v>
      </c>
      <c r="G275" s="2"/>
      <c r="I275" s="10" t="s">
        <v>595</v>
      </c>
      <c r="J275" s="4" t="s">
        <v>144</v>
      </c>
      <c r="K275" s="20">
        <f t="shared" si="17"/>
        <v>9.4003241491085895E-2</v>
      </c>
      <c r="L275" s="21">
        <v>1</v>
      </c>
      <c r="M275" s="28">
        <v>1</v>
      </c>
      <c r="N275" s="15">
        <v>9.4003241491085895E-2</v>
      </c>
      <c r="O275" s="15">
        <v>0</v>
      </c>
      <c r="P275" s="15">
        <f t="shared" si="18"/>
        <v>9.4003241491085895E-2</v>
      </c>
      <c r="Q275" s="23">
        <v>17</v>
      </c>
      <c r="R275" s="24">
        <v>42249</v>
      </c>
      <c r="S275" s="6" t="s">
        <v>12</v>
      </c>
    </row>
    <row r="276" spans="1:25" ht="17" customHeight="1" x14ac:dyDescent="0.2">
      <c r="A276" s="1">
        <v>275</v>
      </c>
      <c r="B276" s="12" t="s">
        <v>673</v>
      </c>
      <c r="C276" s="13">
        <v>1929</v>
      </c>
      <c r="D276" s="49">
        <v>164</v>
      </c>
      <c r="E276" s="29">
        <v>661</v>
      </c>
      <c r="F276" s="7" t="s">
        <v>11</v>
      </c>
      <c r="G276" s="29"/>
      <c r="H276" s="10"/>
      <c r="I276" s="10" t="s">
        <v>595</v>
      </c>
      <c r="J276" s="4" t="s">
        <v>912</v>
      </c>
      <c r="K276" s="20">
        <f t="shared" si="17"/>
        <v>0.42333333333333328</v>
      </c>
      <c r="L276" s="9">
        <v>15</v>
      </c>
      <c r="M276" s="22">
        <v>1</v>
      </c>
      <c r="N276" s="55">
        <v>6</v>
      </c>
      <c r="O276" s="15">
        <v>0.35</v>
      </c>
      <c r="P276" s="15">
        <f t="shared" si="18"/>
        <v>6.35</v>
      </c>
      <c r="Q276" s="23">
        <v>145</v>
      </c>
      <c r="R276" s="24">
        <v>42722</v>
      </c>
      <c r="S276" s="6" t="s">
        <v>9</v>
      </c>
      <c r="Y276" s="25"/>
    </row>
    <row r="277" spans="1:25" ht="16" customHeight="1" x14ac:dyDescent="0.2">
      <c r="A277" s="1">
        <v>276</v>
      </c>
      <c r="B277" s="12" t="s">
        <v>673</v>
      </c>
      <c r="C277" s="13">
        <v>1929</v>
      </c>
      <c r="D277" s="49">
        <v>165</v>
      </c>
      <c r="E277" s="17">
        <v>662</v>
      </c>
      <c r="F277" s="7" t="s">
        <v>11</v>
      </c>
      <c r="G277" s="2"/>
      <c r="I277" s="10" t="s">
        <v>595</v>
      </c>
      <c r="J277" s="4" t="s">
        <v>225</v>
      </c>
      <c r="K277" s="20">
        <f t="shared" si="17"/>
        <v>9.4003241491085909E-2</v>
      </c>
      <c r="L277" s="21">
        <v>9</v>
      </c>
      <c r="M277" s="28">
        <v>1</v>
      </c>
      <c r="N277" s="15">
        <v>0.84602917341977313</v>
      </c>
      <c r="O277" s="15">
        <v>0</v>
      </c>
      <c r="P277" s="15">
        <f t="shared" si="18"/>
        <v>0.84602917341977313</v>
      </c>
      <c r="Q277" s="23">
        <v>17</v>
      </c>
      <c r="R277" s="24">
        <v>42249</v>
      </c>
      <c r="S277" s="6" t="s">
        <v>12</v>
      </c>
      <c r="Y277" s="25"/>
    </row>
    <row r="278" spans="1:25" ht="16" customHeight="1" x14ac:dyDescent="0.2">
      <c r="A278" s="1">
        <v>277</v>
      </c>
      <c r="B278" s="12" t="s">
        <v>673</v>
      </c>
      <c r="C278" s="13">
        <v>1929</v>
      </c>
      <c r="D278" s="49">
        <v>166</v>
      </c>
      <c r="E278" s="17">
        <v>663</v>
      </c>
      <c r="F278" s="7" t="s">
        <v>11</v>
      </c>
      <c r="G278" s="2"/>
      <c r="I278" s="10" t="s">
        <v>595</v>
      </c>
      <c r="J278" s="4" t="s">
        <v>292</v>
      </c>
      <c r="K278" s="20">
        <f t="shared" si="17"/>
        <v>9.4003241491085895E-2</v>
      </c>
      <c r="L278" s="21">
        <v>9.75</v>
      </c>
      <c r="M278" s="28">
        <v>1</v>
      </c>
      <c r="N278" s="15">
        <v>0.91653160453808746</v>
      </c>
      <c r="O278" s="15">
        <v>0</v>
      </c>
      <c r="P278" s="15">
        <f t="shared" si="18"/>
        <v>0.91653160453808746</v>
      </c>
      <c r="Q278" s="23">
        <v>17</v>
      </c>
      <c r="R278" s="24">
        <v>42249</v>
      </c>
      <c r="S278" s="6" t="s">
        <v>12</v>
      </c>
      <c r="Y278" s="25"/>
    </row>
    <row r="279" spans="1:25" ht="16" customHeight="1" x14ac:dyDescent="0.2">
      <c r="A279" s="1">
        <v>278</v>
      </c>
      <c r="B279" s="12" t="s">
        <v>673</v>
      </c>
      <c r="C279" s="13">
        <v>1929</v>
      </c>
      <c r="D279" s="49">
        <v>167</v>
      </c>
      <c r="E279" s="17">
        <v>664</v>
      </c>
      <c r="F279" s="7" t="s">
        <v>11</v>
      </c>
      <c r="G279" s="2"/>
      <c r="I279" s="10" t="s">
        <v>595</v>
      </c>
      <c r="J279" s="4" t="s">
        <v>228</v>
      </c>
      <c r="K279" s="20">
        <f t="shared" si="17"/>
        <v>9.4003241491085909E-2</v>
      </c>
      <c r="L279" s="21">
        <v>18</v>
      </c>
      <c r="M279" s="28">
        <v>1</v>
      </c>
      <c r="N279" s="15">
        <v>1.6920583468395463</v>
      </c>
      <c r="O279" s="15">
        <v>0</v>
      </c>
      <c r="P279" s="15">
        <f t="shared" si="18"/>
        <v>1.6920583468395463</v>
      </c>
      <c r="Q279" s="23">
        <v>17</v>
      </c>
      <c r="R279" s="24">
        <v>42249</v>
      </c>
      <c r="S279" s="6" t="s">
        <v>12</v>
      </c>
      <c r="Y279" s="25"/>
    </row>
    <row r="280" spans="1:25" ht="16" customHeight="1" x14ac:dyDescent="0.2">
      <c r="A280" s="1">
        <v>279</v>
      </c>
      <c r="B280" s="12" t="s">
        <v>673</v>
      </c>
      <c r="C280" s="13">
        <v>1929</v>
      </c>
      <c r="D280" s="49">
        <v>168</v>
      </c>
      <c r="E280" s="17">
        <v>665</v>
      </c>
      <c r="F280" s="7" t="s">
        <v>11</v>
      </c>
      <c r="G280" s="2"/>
      <c r="I280" s="10" t="s">
        <v>595</v>
      </c>
      <c r="J280" s="4" t="s">
        <v>229</v>
      </c>
      <c r="K280" s="20">
        <f t="shared" si="17"/>
        <v>9.4003241491085895E-2</v>
      </c>
      <c r="L280" s="21">
        <v>27.5</v>
      </c>
      <c r="M280" s="28">
        <v>1</v>
      </c>
      <c r="N280" s="15">
        <v>2.585089141004862</v>
      </c>
      <c r="P280" s="15">
        <f t="shared" si="18"/>
        <v>2.585089141004862</v>
      </c>
      <c r="Q280" s="23">
        <v>17</v>
      </c>
      <c r="R280" s="24">
        <v>42249</v>
      </c>
      <c r="S280" s="6" t="s">
        <v>12</v>
      </c>
      <c r="Y280" s="25"/>
    </row>
    <row r="281" spans="1:25" ht="16" customHeight="1" x14ac:dyDescent="0.2">
      <c r="A281" s="1">
        <v>280</v>
      </c>
      <c r="B281" s="12" t="s">
        <v>673</v>
      </c>
      <c r="C281" s="13">
        <v>1929</v>
      </c>
      <c r="D281" s="49">
        <v>169</v>
      </c>
      <c r="E281" s="17">
        <v>666</v>
      </c>
      <c r="F281" s="7" t="s">
        <v>11</v>
      </c>
      <c r="G281" s="2"/>
      <c r="I281" s="10" t="s">
        <v>595</v>
      </c>
      <c r="J281" s="4" t="s">
        <v>230</v>
      </c>
      <c r="K281" s="20">
        <f t="shared" si="17"/>
        <v>9.4003241491085909E-2</v>
      </c>
      <c r="L281" s="21">
        <v>65</v>
      </c>
      <c r="M281" s="28">
        <v>1</v>
      </c>
      <c r="N281" s="15">
        <v>6.1102106969205838</v>
      </c>
      <c r="P281" s="15">
        <f t="shared" si="18"/>
        <v>6.1102106969205838</v>
      </c>
      <c r="Q281" s="23">
        <v>17</v>
      </c>
      <c r="R281" s="24">
        <v>42249</v>
      </c>
      <c r="S281" s="6" t="s">
        <v>12</v>
      </c>
      <c r="Y281" s="25"/>
    </row>
    <row r="282" spans="1:25" ht="16" customHeight="1" x14ac:dyDescent="0.2">
      <c r="A282" s="1">
        <v>281</v>
      </c>
      <c r="B282" s="12" t="s">
        <v>673</v>
      </c>
      <c r="C282" s="13">
        <v>1929</v>
      </c>
      <c r="D282" s="49">
        <v>170</v>
      </c>
      <c r="E282" s="17">
        <v>667</v>
      </c>
      <c r="F282" s="7" t="s">
        <v>11</v>
      </c>
      <c r="G282" s="2"/>
      <c r="I282" s="10" t="s">
        <v>595</v>
      </c>
      <c r="J282" s="4" t="s">
        <v>293</v>
      </c>
      <c r="K282" s="20">
        <f t="shared" si="17"/>
        <v>9.4003241491085895E-2</v>
      </c>
      <c r="L282" s="21">
        <v>11.5</v>
      </c>
      <c r="M282" s="28">
        <v>1</v>
      </c>
      <c r="N282" s="15">
        <v>1.0810372771474879</v>
      </c>
      <c r="O282" s="15">
        <v>0</v>
      </c>
      <c r="P282" s="15">
        <f t="shared" si="18"/>
        <v>1.0810372771474879</v>
      </c>
      <c r="Q282" s="23">
        <v>17</v>
      </c>
      <c r="R282" s="24">
        <v>42249</v>
      </c>
      <c r="S282" s="6" t="s">
        <v>12</v>
      </c>
      <c r="Y282" s="25"/>
    </row>
    <row r="283" spans="1:25" ht="17" customHeight="1" x14ac:dyDescent="0.2">
      <c r="A283" s="1">
        <v>282</v>
      </c>
      <c r="B283" s="12" t="s">
        <v>673</v>
      </c>
      <c r="C283" s="13">
        <v>1929</v>
      </c>
      <c r="D283" s="49">
        <v>171</v>
      </c>
      <c r="E283" s="17">
        <v>668</v>
      </c>
      <c r="F283" s="7" t="s">
        <v>11</v>
      </c>
      <c r="G283" s="26"/>
      <c r="I283" s="10" t="s">
        <v>595</v>
      </c>
      <c r="J283" s="4" t="s">
        <v>294</v>
      </c>
      <c r="K283" s="20">
        <f t="shared" si="17"/>
        <v>9.4003241491085895E-2</v>
      </c>
      <c r="L283" s="21">
        <v>12.5</v>
      </c>
      <c r="M283" s="22">
        <v>1</v>
      </c>
      <c r="N283" s="15">
        <v>1.1750405186385737</v>
      </c>
      <c r="O283" s="15">
        <v>0</v>
      </c>
      <c r="P283" s="15">
        <f t="shared" si="18"/>
        <v>1.1750405186385737</v>
      </c>
      <c r="Q283" s="23">
        <v>99</v>
      </c>
      <c r="R283" s="24">
        <v>42304</v>
      </c>
      <c r="S283" s="6" t="s">
        <v>12</v>
      </c>
      <c r="Y283" s="25"/>
    </row>
    <row r="284" spans="1:25" ht="16" customHeight="1" x14ac:dyDescent="0.2">
      <c r="A284" s="1">
        <v>283</v>
      </c>
      <c r="B284" s="12" t="s">
        <v>674</v>
      </c>
      <c r="C284" s="13">
        <v>1929</v>
      </c>
      <c r="D284" s="49">
        <v>172</v>
      </c>
      <c r="E284" s="26">
        <v>669</v>
      </c>
      <c r="F284" s="7" t="s">
        <v>11</v>
      </c>
      <c r="G284" s="26"/>
      <c r="I284" s="10" t="s">
        <v>595</v>
      </c>
      <c r="J284" s="4" t="s">
        <v>169</v>
      </c>
      <c r="K284" s="20">
        <f t="shared" si="17"/>
        <v>0.50555555555555554</v>
      </c>
      <c r="L284" s="9">
        <v>2.25</v>
      </c>
      <c r="M284" s="22">
        <v>1</v>
      </c>
      <c r="N284" s="15">
        <v>1.1375</v>
      </c>
      <c r="O284" s="15">
        <v>0</v>
      </c>
      <c r="P284" s="15">
        <f t="shared" si="18"/>
        <v>1.1375</v>
      </c>
      <c r="Q284" s="23">
        <v>141</v>
      </c>
      <c r="R284" s="24">
        <v>42592</v>
      </c>
      <c r="S284" s="6" t="s">
        <v>971</v>
      </c>
      <c r="Y284" s="25"/>
    </row>
    <row r="285" spans="1:25" ht="17" customHeight="1" x14ac:dyDescent="0.2">
      <c r="A285" s="1">
        <v>284</v>
      </c>
      <c r="B285" s="12" t="s">
        <v>674</v>
      </c>
      <c r="C285" s="13">
        <v>1929</v>
      </c>
      <c r="D285" s="49">
        <v>173</v>
      </c>
      <c r="E285" s="29">
        <v>670</v>
      </c>
      <c r="F285" s="7" t="s">
        <v>11</v>
      </c>
      <c r="G285" s="29"/>
      <c r="H285" s="11"/>
      <c r="I285" s="10" t="s">
        <v>595</v>
      </c>
      <c r="J285" s="4" t="s">
        <v>223</v>
      </c>
      <c r="K285" s="20">
        <f t="shared" si="17"/>
        <v>0.4</v>
      </c>
      <c r="L285" s="9">
        <v>2.5</v>
      </c>
      <c r="M285" s="22">
        <v>1</v>
      </c>
      <c r="N285" s="55">
        <v>1</v>
      </c>
      <c r="O285" s="56">
        <v>0</v>
      </c>
      <c r="P285" s="15">
        <f t="shared" si="18"/>
        <v>1</v>
      </c>
      <c r="Q285" s="23">
        <v>146</v>
      </c>
      <c r="R285" s="24">
        <v>42722</v>
      </c>
      <c r="S285" s="6" t="s">
        <v>9</v>
      </c>
      <c r="Y285" s="25"/>
    </row>
    <row r="286" spans="1:25" ht="17" customHeight="1" x14ac:dyDescent="0.2">
      <c r="A286" s="1">
        <v>285</v>
      </c>
      <c r="B286" s="12" t="s">
        <v>674</v>
      </c>
      <c r="C286" s="13">
        <v>1929</v>
      </c>
      <c r="D286" s="49">
        <v>174</v>
      </c>
      <c r="E286" s="29">
        <v>671</v>
      </c>
      <c r="F286" s="7" t="s">
        <v>11</v>
      </c>
      <c r="G286" s="29"/>
      <c r="H286" s="11"/>
      <c r="I286" s="10" t="s">
        <v>595</v>
      </c>
      <c r="J286" s="4" t="s">
        <v>144</v>
      </c>
      <c r="K286" s="20">
        <f t="shared" si="17"/>
        <v>0.27013076393668273</v>
      </c>
      <c r="L286" s="9">
        <v>1.3</v>
      </c>
      <c r="M286" s="22">
        <v>1</v>
      </c>
      <c r="N286" s="55">
        <v>0.35116999311768754</v>
      </c>
      <c r="O286" s="15">
        <v>0</v>
      </c>
      <c r="P286" s="15">
        <f t="shared" si="18"/>
        <v>0.35116999311768754</v>
      </c>
      <c r="Q286" s="23">
        <v>148</v>
      </c>
      <c r="R286" s="24">
        <v>42733</v>
      </c>
      <c r="S286" s="6" t="s">
        <v>12</v>
      </c>
    </row>
    <row r="287" spans="1:25" ht="17" customHeight="1" x14ac:dyDescent="0.2">
      <c r="A287" s="1">
        <v>286</v>
      </c>
      <c r="B287" s="12" t="s">
        <v>674</v>
      </c>
      <c r="C287" s="13">
        <v>1929</v>
      </c>
      <c r="D287" s="49">
        <v>175</v>
      </c>
      <c r="E287" s="29">
        <v>672</v>
      </c>
      <c r="F287" s="7" t="s">
        <v>11</v>
      </c>
      <c r="G287" s="29"/>
      <c r="H287" s="11"/>
      <c r="I287" s="10" t="s">
        <v>595</v>
      </c>
      <c r="J287" s="4" t="s">
        <v>912</v>
      </c>
      <c r="K287" s="20">
        <f t="shared" si="17"/>
        <v>0.27013076393668273</v>
      </c>
      <c r="L287" s="9">
        <v>12</v>
      </c>
      <c r="M287" s="22">
        <v>1</v>
      </c>
      <c r="N287" s="55">
        <v>3.2415691672401925</v>
      </c>
      <c r="O287" s="15">
        <v>0</v>
      </c>
      <c r="P287" s="15">
        <f t="shared" si="18"/>
        <v>3.2415691672401925</v>
      </c>
      <c r="Q287" s="23">
        <v>148</v>
      </c>
      <c r="R287" s="24">
        <v>42733</v>
      </c>
      <c r="S287" s="6" t="s">
        <v>12</v>
      </c>
      <c r="Y287" s="25"/>
    </row>
    <row r="288" spans="1:25" ht="16" customHeight="1" x14ac:dyDescent="0.2">
      <c r="A288" s="1">
        <v>287</v>
      </c>
      <c r="B288" s="12" t="s">
        <v>674</v>
      </c>
      <c r="C288" s="13">
        <v>1929</v>
      </c>
      <c r="D288" s="49">
        <v>176</v>
      </c>
      <c r="E288" s="29">
        <v>673</v>
      </c>
      <c r="F288" s="7" t="s">
        <v>11</v>
      </c>
      <c r="G288" s="29"/>
      <c r="H288" s="10"/>
      <c r="I288" s="10" t="s">
        <v>595</v>
      </c>
      <c r="J288" s="4" t="s">
        <v>225</v>
      </c>
      <c r="K288" s="20">
        <f t="shared" si="17"/>
        <v>0.13782051532623213</v>
      </c>
      <c r="L288" s="9">
        <v>15</v>
      </c>
      <c r="M288" s="22">
        <v>1</v>
      </c>
      <c r="N288" s="15">
        <v>1.32</v>
      </c>
      <c r="O288" s="56">
        <v>0.74730772989348182</v>
      </c>
      <c r="P288" s="15">
        <f t="shared" si="18"/>
        <v>2.0673077298934821</v>
      </c>
      <c r="Q288" s="23">
        <v>144</v>
      </c>
      <c r="R288" s="24">
        <v>42722</v>
      </c>
      <c r="S288" s="6" t="s">
        <v>9</v>
      </c>
      <c r="Y288" s="25"/>
    </row>
    <row r="289" spans="1:25" ht="16" customHeight="1" x14ac:dyDescent="0.2">
      <c r="A289" s="1">
        <v>288</v>
      </c>
      <c r="B289" s="12" t="s">
        <v>674</v>
      </c>
      <c r="C289" s="13">
        <v>1929</v>
      </c>
      <c r="D289" s="49">
        <v>177</v>
      </c>
      <c r="E289" s="29">
        <v>674</v>
      </c>
      <c r="F289" s="7" t="s">
        <v>11</v>
      </c>
      <c r="G289" s="29"/>
      <c r="H289" s="10"/>
      <c r="I289" s="10" t="s">
        <v>595</v>
      </c>
      <c r="J289" s="4" t="s">
        <v>292</v>
      </c>
      <c r="K289" s="20">
        <f t="shared" si="17"/>
        <v>0.27013076393668267</v>
      </c>
      <c r="L289" s="9">
        <v>15</v>
      </c>
      <c r="M289" s="22">
        <v>1</v>
      </c>
      <c r="N289" s="55">
        <v>4.05196145905024</v>
      </c>
      <c r="O289" s="15">
        <v>0</v>
      </c>
      <c r="P289" s="15">
        <f t="shared" si="18"/>
        <v>4.05196145905024</v>
      </c>
      <c r="Q289" s="23">
        <v>148</v>
      </c>
      <c r="R289" s="24">
        <v>42733</v>
      </c>
      <c r="S289" s="6" t="s">
        <v>12</v>
      </c>
      <c r="Y289" s="25"/>
    </row>
    <row r="290" spans="1:25" ht="16" customHeight="1" x14ac:dyDescent="0.2">
      <c r="A290" s="1">
        <v>289</v>
      </c>
      <c r="B290" s="12" t="s">
        <v>674</v>
      </c>
      <c r="C290" s="13">
        <v>1929</v>
      </c>
      <c r="D290" s="49">
        <v>178</v>
      </c>
      <c r="E290" s="29">
        <v>675</v>
      </c>
      <c r="F290" s="7" t="s">
        <v>11</v>
      </c>
      <c r="G290" s="29"/>
      <c r="H290" s="10"/>
      <c r="I290" s="10" t="s">
        <v>595</v>
      </c>
      <c r="J290" s="4" t="s">
        <v>228</v>
      </c>
      <c r="K290" s="20">
        <f t="shared" si="17"/>
        <v>0.27013076393668273</v>
      </c>
      <c r="L290" s="9">
        <v>24</v>
      </c>
      <c r="M290" s="22">
        <v>1</v>
      </c>
      <c r="N290" s="55">
        <v>6.483138334480385</v>
      </c>
      <c r="O290" s="56"/>
      <c r="P290" s="15">
        <f t="shared" si="18"/>
        <v>6.483138334480385</v>
      </c>
      <c r="Q290" s="23">
        <v>148</v>
      </c>
      <c r="R290" s="24">
        <v>42733</v>
      </c>
      <c r="S290" s="6" t="s">
        <v>12</v>
      </c>
      <c r="Y290" s="25"/>
    </row>
    <row r="291" spans="1:25" ht="16" customHeight="1" x14ac:dyDescent="0.2">
      <c r="A291" s="1">
        <v>290</v>
      </c>
      <c r="B291" s="12" t="s">
        <v>674</v>
      </c>
      <c r="C291" s="13">
        <v>1929</v>
      </c>
      <c r="D291" s="49">
        <v>179</v>
      </c>
      <c r="E291" s="29">
        <v>676</v>
      </c>
      <c r="F291" s="7" t="s">
        <v>11</v>
      </c>
      <c r="G291" s="29"/>
      <c r="H291" s="10"/>
      <c r="I291" s="10" t="s">
        <v>595</v>
      </c>
      <c r="J291" s="4" t="s">
        <v>229</v>
      </c>
      <c r="K291" s="20">
        <f t="shared" si="17"/>
        <v>0.27013076393668267</v>
      </c>
      <c r="L291" s="9">
        <v>18</v>
      </c>
      <c r="M291" s="22">
        <v>1</v>
      </c>
      <c r="N291" s="55">
        <v>4.8623537508602883</v>
      </c>
      <c r="O291" s="15">
        <v>0</v>
      </c>
      <c r="P291" s="15">
        <f t="shared" si="18"/>
        <v>4.8623537508602883</v>
      </c>
      <c r="Q291" s="23">
        <v>148</v>
      </c>
      <c r="R291" s="24">
        <v>42733</v>
      </c>
      <c r="S291" s="6" t="s">
        <v>12</v>
      </c>
      <c r="Y291" s="25"/>
    </row>
    <row r="292" spans="1:25" ht="16" customHeight="1" x14ac:dyDescent="0.2">
      <c r="A292" s="1">
        <v>291</v>
      </c>
      <c r="B292" s="12" t="s">
        <v>674</v>
      </c>
      <c r="C292" s="13">
        <v>1929</v>
      </c>
      <c r="D292" s="49">
        <v>180</v>
      </c>
      <c r="E292" s="29">
        <v>677</v>
      </c>
      <c r="F292" s="7" t="s">
        <v>11</v>
      </c>
      <c r="G292" s="29"/>
      <c r="H292" s="10"/>
      <c r="I292" s="10" t="s">
        <v>595</v>
      </c>
      <c r="J292" s="4" t="s">
        <v>230</v>
      </c>
      <c r="K292" s="20">
        <f t="shared" si="17"/>
        <v>0.27013076393668273</v>
      </c>
      <c r="L292" s="9">
        <v>25</v>
      </c>
      <c r="M292" s="22">
        <v>1</v>
      </c>
      <c r="N292" s="55">
        <v>6.7532690984170678</v>
      </c>
      <c r="O292" s="56"/>
      <c r="P292" s="15">
        <f t="shared" si="18"/>
        <v>6.7532690984170678</v>
      </c>
      <c r="Q292" s="23">
        <v>148</v>
      </c>
      <c r="R292" s="24">
        <v>42733</v>
      </c>
      <c r="S292" s="6" t="s">
        <v>12</v>
      </c>
      <c r="Y292" s="25"/>
    </row>
    <row r="293" spans="1:25" ht="16" customHeight="1" x14ac:dyDescent="0.2">
      <c r="A293" s="1">
        <v>292</v>
      </c>
      <c r="B293" s="12" t="s">
        <v>674</v>
      </c>
      <c r="C293" s="13">
        <v>1929</v>
      </c>
      <c r="D293" s="49">
        <v>181</v>
      </c>
      <c r="E293" s="29">
        <v>678</v>
      </c>
      <c r="F293" s="7" t="s">
        <v>11</v>
      </c>
      <c r="G293" s="29"/>
      <c r="H293" s="10"/>
      <c r="I293" s="10" t="s">
        <v>595</v>
      </c>
      <c r="J293" s="4" t="s">
        <v>293</v>
      </c>
      <c r="K293" s="20">
        <f t="shared" si="17"/>
        <v>0.27013076393668273</v>
      </c>
      <c r="L293" s="9">
        <v>27.5</v>
      </c>
      <c r="M293" s="22">
        <v>1</v>
      </c>
      <c r="N293" s="55">
        <v>7.4285960082587748</v>
      </c>
      <c r="O293" s="56"/>
      <c r="P293" s="15">
        <f t="shared" si="18"/>
        <v>7.4285960082587748</v>
      </c>
      <c r="Q293" s="23">
        <v>148</v>
      </c>
      <c r="R293" s="24">
        <v>42733</v>
      </c>
      <c r="S293" s="6" t="s">
        <v>12</v>
      </c>
      <c r="Y293" s="25"/>
    </row>
    <row r="294" spans="1:25" ht="16" customHeight="1" x14ac:dyDescent="0.2">
      <c r="A294" s="1">
        <v>293</v>
      </c>
      <c r="B294" s="12" t="s">
        <v>674</v>
      </c>
      <c r="C294" s="13">
        <v>1929</v>
      </c>
      <c r="D294" s="49">
        <v>182</v>
      </c>
      <c r="E294" s="29">
        <v>679</v>
      </c>
      <c r="F294" s="7" t="s">
        <v>11</v>
      </c>
      <c r="G294" s="29"/>
      <c r="H294" s="10"/>
      <c r="I294" s="10" t="s">
        <v>595</v>
      </c>
      <c r="J294" s="4" t="s">
        <v>294</v>
      </c>
      <c r="K294" s="20">
        <f t="shared" si="17"/>
        <v>0.27013076393668267</v>
      </c>
      <c r="L294" s="9">
        <v>22.5</v>
      </c>
      <c r="M294" s="22">
        <v>1</v>
      </c>
      <c r="N294" s="55">
        <v>6.0779421885753599</v>
      </c>
      <c r="O294" s="56"/>
      <c r="P294" s="15">
        <f t="shared" si="18"/>
        <v>6.0779421885753599</v>
      </c>
      <c r="Q294" s="23">
        <v>148</v>
      </c>
      <c r="R294" s="24">
        <v>42733</v>
      </c>
      <c r="S294" s="6" t="s">
        <v>12</v>
      </c>
      <c r="Y294" s="25"/>
    </row>
    <row r="295" spans="1:25" ht="15" customHeight="1" x14ac:dyDescent="0.2">
      <c r="A295" s="1">
        <v>294</v>
      </c>
      <c r="B295" s="16" t="s">
        <v>680</v>
      </c>
      <c r="C295" s="13">
        <v>1929</v>
      </c>
      <c r="D295" s="49" t="s">
        <v>675</v>
      </c>
      <c r="E295" s="17">
        <v>651</v>
      </c>
      <c r="F295" s="7" t="s">
        <v>11</v>
      </c>
      <c r="G295" s="2"/>
      <c r="I295" s="3" t="s">
        <v>8</v>
      </c>
      <c r="J295" s="4" t="s">
        <v>279</v>
      </c>
      <c r="K295" s="20">
        <f t="shared" si="17"/>
        <v>0.14697236919459145</v>
      </c>
      <c r="L295" s="21">
        <v>1.75</v>
      </c>
      <c r="M295" s="28">
        <v>1</v>
      </c>
      <c r="N295" s="15">
        <v>0.25720164609053503</v>
      </c>
      <c r="O295" s="15">
        <v>0</v>
      </c>
      <c r="P295" s="15">
        <f>+N295+O295</f>
        <v>0.25720164609053503</v>
      </c>
      <c r="Q295" s="23">
        <v>1</v>
      </c>
      <c r="R295" s="8">
        <v>42224</v>
      </c>
      <c r="S295" s="6" t="s">
        <v>975</v>
      </c>
      <c r="Y295" s="25"/>
    </row>
    <row r="296" spans="1:25" ht="15" customHeight="1" x14ac:dyDescent="0.2">
      <c r="A296" s="1">
        <v>295</v>
      </c>
      <c r="B296" s="16" t="s">
        <v>680</v>
      </c>
      <c r="C296" s="13">
        <v>1929</v>
      </c>
      <c r="D296" s="49" t="s">
        <v>676</v>
      </c>
      <c r="E296" s="17">
        <v>654</v>
      </c>
      <c r="F296" s="7" t="s">
        <v>11</v>
      </c>
      <c r="G296" s="2"/>
      <c r="I296" s="3" t="s">
        <v>8</v>
      </c>
      <c r="J296" s="4" t="s">
        <v>295</v>
      </c>
      <c r="K296" s="20">
        <f t="shared" si="17"/>
        <v>0.14697236919459145</v>
      </c>
      <c r="L296" s="21">
        <v>1.75</v>
      </c>
      <c r="M296" s="28">
        <v>1</v>
      </c>
      <c r="N296" s="15">
        <v>0.25720164609053503</v>
      </c>
      <c r="O296" s="15">
        <v>0</v>
      </c>
      <c r="P296" s="15">
        <f>+N296+O296</f>
        <v>0.25720164609053503</v>
      </c>
      <c r="Q296" s="23">
        <v>1</v>
      </c>
      <c r="R296" s="8">
        <v>42224</v>
      </c>
      <c r="S296" s="6" t="s">
        <v>975</v>
      </c>
      <c r="Y296" s="25"/>
    </row>
    <row r="297" spans="1:25" ht="15" customHeight="1" x14ac:dyDescent="0.2">
      <c r="A297" s="1">
        <v>296</v>
      </c>
      <c r="B297" s="16" t="s">
        <v>680</v>
      </c>
      <c r="C297" s="13">
        <v>1929</v>
      </c>
      <c r="D297" s="49" t="s">
        <v>677</v>
      </c>
      <c r="E297" s="17">
        <v>657</v>
      </c>
      <c r="F297" s="7" t="s">
        <v>11</v>
      </c>
      <c r="G297" s="2"/>
      <c r="I297" s="3" t="s">
        <v>8</v>
      </c>
      <c r="J297" s="4" t="s">
        <v>296</v>
      </c>
      <c r="K297" s="20">
        <f t="shared" si="17"/>
        <v>0.14697236919459145</v>
      </c>
      <c r="L297" s="21">
        <v>1.75</v>
      </c>
      <c r="M297" s="28">
        <v>1</v>
      </c>
      <c r="N297" s="15">
        <v>0.25720164609053503</v>
      </c>
      <c r="O297" s="15">
        <v>0</v>
      </c>
      <c r="P297" s="15">
        <f>+N297+O297</f>
        <v>0.25720164609053503</v>
      </c>
      <c r="Q297" s="23">
        <v>1</v>
      </c>
      <c r="R297" s="8">
        <v>42224</v>
      </c>
      <c r="S297" s="6" t="s">
        <v>975</v>
      </c>
      <c r="Y297" s="25"/>
    </row>
    <row r="298" spans="1:25" ht="15" customHeight="1" x14ac:dyDescent="0.2">
      <c r="A298" s="1">
        <v>297</v>
      </c>
      <c r="B298" s="16" t="s">
        <v>680</v>
      </c>
      <c r="C298" s="13">
        <v>1929</v>
      </c>
      <c r="D298" s="49" t="s">
        <v>678</v>
      </c>
      <c r="E298" s="17">
        <v>680</v>
      </c>
      <c r="F298" s="7" t="s">
        <v>11</v>
      </c>
      <c r="G298" s="2"/>
      <c r="I298" s="3" t="s">
        <v>8</v>
      </c>
      <c r="J298" s="4" t="s">
        <v>297</v>
      </c>
      <c r="K298" s="20">
        <f t="shared" si="17"/>
        <v>0.25</v>
      </c>
      <c r="L298" s="21">
        <v>2</v>
      </c>
      <c r="M298" s="28">
        <v>1</v>
      </c>
      <c r="N298" s="15">
        <v>0.5</v>
      </c>
      <c r="O298" s="15">
        <v>0</v>
      </c>
      <c r="P298" s="15">
        <f>+O298+N298</f>
        <v>0.5</v>
      </c>
      <c r="Q298" s="23">
        <v>1</v>
      </c>
      <c r="R298" s="8">
        <v>42892</v>
      </c>
      <c r="S298" s="6" t="s">
        <v>9</v>
      </c>
      <c r="Y298" s="25"/>
    </row>
    <row r="299" spans="1:25" ht="15" customHeight="1" x14ac:dyDescent="0.2">
      <c r="A299" s="1">
        <v>298</v>
      </c>
      <c r="B299" s="16" t="s">
        <v>680</v>
      </c>
      <c r="C299" s="13">
        <v>1929</v>
      </c>
      <c r="D299" s="49" t="s">
        <v>679</v>
      </c>
      <c r="E299" s="17">
        <v>681</v>
      </c>
      <c r="F299" s="7" t="s">
        <v>11</v>
      </c>
      <c r="G299" s="2"/>
      <c r="I299" s="3" t="s">
        <v>8</v>
      </c>
      <c r="J299" s="4" t="s">
        <v>298</v>
      </c>
      <c r="K299" s="20">
        <f t="shared" si="17"/>
        <v>0.14697236919459147</v>
      </c>
      <c r="L299" s="21">
        <v>1.25</v>
      </c>
      <c r="M299" s="28">
        <v>1</v>
      </c>
      <c r="N299" s="15">
        <v>0.18371546149323933</v>
      </c>
      <c r="O299" s="15">
        <v>0</v>
      </c>
      <c r="P299" s="15">
        <f>+N299+O299</f>
        <v>0.18371546149323933</v>
      </c>
      <c r="Q299" s="23">
        <v>1</v>
      </c>
      <c r="R299" s="8">
        <v>42224</v>
      </c>
      <c r="S299" s="6" t="s">
        <v>975</v>
      </c>
      <c r="Y299" s="25"/>
    </row>
    <row r="300" spans="1:25" ht="15" customHeight="1" x14ac:dyDescent="0.2">
      <c r="A300" s="1">
        <v>299</v>
      </c>
      <c r="B300" s="16" t="s">
        <v>681</v>
      </c>
      <c r="C300" s="13">
        <v>1930</v>
      </c>
      <c r="D300" s="49" t="s">
        <v>683</v>
      </c>
      <c r="E300" s="17">
        <v>682</v>
      </c>
      <c r="F300" s="7" t="s">
        <v>11</v>
      </c>
      <c r="G300" s="2"/>
      <c r="I300" s="3" t="s">
        <v>8</v>
      </c>
      <c r="J300" s="4" t="s">
        <v>303</v>
      </c>
      <c r="K300" s="20">
        <f t="shared" si="17"/>
        <v>0.14697236919459147</v>
      </c>
      <c r="L300" s="21">
        <v>1.25</v>
      </c>
      <c r="M300" s="28">
        <v>1</v>
      </c>
      <c r="N300" s="15">
        <v>0.18371546149323933</v>
      </c>
      <c r="O300" s="15">
        <v>0</v>
      </c>
      <c r="P300" s="15">
        <f>+N300+O300</f>
        <v>0.18371546149323933</v>
      </c>
      <c r="Q300" s="23">
        <v>1</v>
      </c>
      <c r="R300" s="8">
        <v>42224</v>
      </c>
      <c r="S300" s="6" t="s">
        <v>975</v>
      </c>
      <c r="Y300" s="25"/>
    </row>
    <row r="301" spans="1:25" ht="15" customHeight="1" x14ac:dyDescent="0.2">
      <c r="A301" s="1">
        <v>300</v>
      </c>
      <c r="B301" s="16" t="s">
        <v>681</v>
      </c>
      <c r="C301" s="13">
        <v>1930</v>
      </c>
      <c r="D301" s="49" t="s">
        <v>684</v>
      </c>
      <c r="E301" s="17">
        <v>683</v>
      </c>
      <c r="F301" s="7" t="s">
        <v>11</v>
      </c>
      <c r="G301" s="2"/>
      <c r="I301" s="3" t="s">
        <v>8</v>
      </c>
      <c r="J301" s="4" t="s">
        <v>304</v>
      </c>
      <c r="K301" s="20">
        <f t="shared" si="17"/>
        <v>0.4061538461538462</v>
      </c>
      <c r="L301" s="21">
        <v>3.25</v>
      </c>
      <c r="M301" s="28">
        <v>1</v>
      </c>
      <c r="N301" s="15">
        <v>1.32</v>
      </c>
      <c r="P301" s="15">
        <f>+O301+N301</f>
        <v>1.32</v>
      </c>
      <c r="Q301" s="23">
        <v>1</v>
      </c>
      <c r="R301" s="33">
        <v>42892</v>
      </c>
      <c r="S301" s="6" t="s">
        <v>9</v>
      </c>
      <c r="Y301" s="25"/>
    </row>
    <row r="302" spans="1:25" ht="15" customHeight="1" x14ac:dyDescent="0.2">
      <c r="A302" s="1">
        <v>301</v>
      </c>
      <c r="B302" s="16" t="s">
        <v>681</v>
      </c>
      <c r="C302" s="13">
        <v>1930</v>
      </c>
      <c r="D302" s="49" t="s">
        <v>685</v>
      </c>
      <c r="E302" s="17">
        <v>688</v>
      </c>
      <c r="F302" s="7" t="s">
        <v>11</v>
      </c>
      <c r="G302" s="2"/>
      <c r="I302" s="3" t="s">
        <v>8</v>
      </c>
      <c r="J302" s="4" t="s">
        <v>305</v>
      </c>
      <c r="K302" s="20">
        <f t="shared" si="17"/>
        <v>0.376</v>
      </c>
      <c r="L302" s="21">
        <v>2.5</v>
      </c>
      <c r="M302" s="28">
        <v>1</v>
      </c>
      <c r="N302" s="15">
        <v>0.94</v>
      </c>
      <c r="O302" s="15">
        <v>0</v>
      </c>
      <c r="P302" s="15">
        <f>+O302+N302</f>
        <v>0.94</v>
      </c>
      <c r="Q302" s="23">
        <v>1</v>
      </c>
      <c r="R302" s="33">
        <v>42892</v>
      </c>
      <c r="S302" s="6" t="s">
        <v>9</v>
      </c>
      <c r="Y302" s="25"/>
    </row>
    <row r="303" spans="1:25" ht="15" customHeight="1" x14ac:dyDescent="0.2">
      <c r="A303" s="1">
        <v>302</v>
      </c>
      <c r="B303" s="16" t="s">
        <v>681</v>
      </c>
      <c r="C303" s="13">
        <v>1930</v>
      </c>
      <c r="D303" s="49" t="s">
        <v>686</v>
      </c>
      <c r="E303" s="17">
        <v>689</v>
      </c>
      <c r="F303" s="7" t="s">
        <v>11</v>
      </c>
      <c r="G303" s="2"/>
      <c r="I303" s="3" t="s">
        <v>8</v>
      </c>
      <c r="J303" s="4" t="s">
        <v>306</v>
      </c>
      <c r="K303" s="20">
        <f t="shared" si="17"/>
        <v>0.14697236919459147</v>
      </c>
      <c r="L303" s="21">
        <v>1.25</v>
      </c>
      <c r="M303" s="28">
        <v>1</v>
      </c>
      <c r="N303" s="15">
        <v>0.18371546149323933</v>
      </c>
      <c r="O303" s="15">
        <v>0</v>
      </c>
      <c r="P303" s="15">
        <f>+N303+O303</f>
        <v>0.18371546149323933</v>
      </c>
      <c r="Q303" s="23">
        <v>1</v>
      </c>
      <c r="R303" s="8">
        <v>42224</v>
      </c>
      <c r="S303" s="6" t="s">
        <v>975</v>
      </c>
      <c r="Y303" s="25"/>
    </row>
    <row r="304" spans="1:25" ht="15" customHeight="1" x14ac:dyDescent="0.2">
      <c r="A304" s="1">
        <v>303</v>
      </c>
      <c r="B304" s="16" t="s">
        <v>299</v>
      </c>
      <c r="C304" s="13">
        <v>1930</v>
      </c>
      <c r="D304" s="49" t="s">
        <v>951</v>
      </c>
      <c r="E304" s="37" t="s">
        <v>300</v>
      </c>
      <c r="F304" s="7" t="s">
        <v>11</v>
      </c>
      <c r="G304" s="26"/>
      <c r="I304" s="3" t="s">
        <v>211</v>
      </c>
      <c r="J304" s="4" t="s">
        <v>954</v>
      </c>
      <c r="K304" s="20">
        <f t="shared" si="17"/>
        <v>0.44736842105263153</v>
      </c>
      <c r="L304" s="9">
        <v>165</v>
      </c>
      <c r="M304" s="28">
        <v>1</v>
      </c>
      <c r="N304" s="21">
        <v>61.513157894736842</v>
      </c>
      <c r="O304" s="15">
        <v>12.302631578947368</v>
      </c>
      <c r="P304" s="15">
        <f>+O304+N304</f>
        <v>73.815789473684205</v>
      </c>
      <c r="Q304" s="23">
        <v>157</v>
      </c>
      <c r="R304" s="24">
        <v>43081</v>
      </c>
      <c r="S304" s="6" t="s">
        <v>976</v>
      </c>
      <c r="Y304" s="25"/>
    </row>
    <row r="305" spans="1:25" ht="15" customHeight="1" x14ac:dyDescent="0.2">
      <c r="A305" s="1">
        <v>304</v>
      </c>
      <c r="B305" s="16" t="s">
        <v>299</v>
      </c>
      <c r="C305" s="13">
        <v>1930</v>
      </c>
      <c r="D305" s="49" t="s">
        <v>952</v>
      </c>
      <c r="E305" s="37" t="s">
        <v>301</v>
      </c>
      <c r="F305" s="7" t="s">
        <v>11</v>
      </c>
      <c r="G305" s="26"/>
      <c r="I305" s="3" t="s">
        <v>211</v>
      </c>
      <c r="J305" s="4" t="s">
        <v>956</v>
      </c>
      <c r="K305" s="20">
        <f t="shared" si="17"/>
        <v>0.44736842105263158</v>
      </c>
      <c r="L305" s="9">
        <v>375</v>
      </c>
      <c r="M305" s="28">
        <v>1</v>
      </c>
      <c r="N305" s="21">
        <v>139.80263157894737</v>
      </c>
      <c r="O305" s="15">
        <v>27.960526315789476</v>
      </c>
      <c r="P305" s="15">
        <f>+O305+N305</f>
        <v>167.76315789473685</v>
      </c>
      <c r="Q305" s="23">
        <v>157</v>
      </c>
      <c r="R305" s="24">
        <v>43081</v>
      </c>
      <c r="S305" s="6" t="s">
        <v>976</v>
      </c>
      <c r="Y305" s="25"/>
    </row>
    <row r="306" spans="1:25" ht="15" customHeight="1" x14ac:dyDescent="0.2">
      <c r="A306" s="1">
        <v>305</v>
      </c>
      <c r="B306" s="16" t="s">
        <v>299</v>
      </c>
      <c r="C306" s="13">
        <v>1930</v>
      </c>
      <c r="D306" s="49" t="s">
        <v>953</v>
      </c>
      <c r="E306" s="37" t="s">
        <v>302</v>
      </c>
      <c r="F306" s="7" t="s">
        <v>11</v>
      </c>
      <c r="G306" s="26"/>
      <c r="I306" s="3" t="s">
        <v>211</v>
      </c>
      <c r="J306" s="4" t="s">
        <v>955</v>
      </c>
      <c r="K306" s="20">
        <f t="shared" si="17"/>
        <v>0.44736842105263158</v>
      </c>
      <c r="L306" s="9">
        <v>600</v>
      </c>
      <c r="M306" s="28">
        <v>1</v>
      </c>
      <c r="N306" s="21">
        <v>223.68421052631578</v>
      </c>
      <c r="O306" s="15">
        <v>44.736842105263158</v>
      </c>
      <c r="P306" s="15">
        <f>+O306+N306</f>
        <v>268.42105263157896</v>
      </c>
      <c r="Q306" s="23">
        <v>157</v>
      </c>
      <c r="R306" s="24">
        <v>43081</v>
      </c>
      <c r="S306" s="6" t="s">
        <v>976</v>
      </c>
      <c r="Y306" s="25"/>
    </row>
    <row r="307" spans="1:25" ht="16" customHeight="1" x14ac:dyDescent="0.2">
      <c r="A307" s="1">
        <v>306</v>
      </c>
      <c r="B307" s="16" t="s">
        <v>682</v>
      </c>
      <c r="C307" s="13">
        <v>1930</v>
      </c>
      <c r="D307" s="49" t="s">
        <v>687</v>
      </c>
      <c r="E307" s="17">
        <v>690</v>
      </c>
      <c r="F307" s="7" t="s">
        <v>11</v>
      </c>
      <c r="G307" s="2"/>
      <c r="I307" s="3" t="s">
        <v>8</v>
      </c>
      <c r="J307" s="4" t="s">
        <v>307</v>
      </c>
      <c r="K307" s="20">
        <f t="shared" si="17"/>
        <v>0.14697236919459145</v>
      </c>
      <c r="L307" s="21">
        <v>0.5</v>
      </c>
      <c r="M307" s="28">
        <v>1</v>
      </c>
      <c r="N307" s="15">
        <v>7.3486184597295723E-2</v>
      </c>
      <c r="O307" s="15">
        <v>0</v>
      </c>
      <c r="P307" s="15">
        <f>+N307+O307</f>
        <v>7.3486184597295723E-2</v>
      </c>
      <c r="Q307" s="23">
        <v>1</v>
      </c>
      <c r="R307" s="8">
        <v>42224</v>
      </c>
      <c r="S307" s="6" t="s">
        <v>975</v>
      </c>
      <c r="Y307" s="25"/>
    </row>
    <row r="308" spans="1:25" ht="15" customHeight="1" x14ac:dyDescent="0.2">
      <c r="A308" s="1">
        <v>307</v>
      </c>
      <c r="B308" s="16" t="s">
        <v>682</v>
      </c>
      <c r="C308" s="13">
        <v>1931</v>
      </c>
      <c r="D308" s="49" t="s">
        <v>688</v>
      </c>
      <c r="E308" s="17">
        <v>702</v>
      </c>
      <c r="F308" s="7" t="s">
        <v>11</v>
      </c>
      <c r="G308" s="2"/>
      <c r="I308" s="3" t="s">
        <v>8</v>
      </c>
      <c r="J308" s="4" t="s">
        <v>308</v>
      </c>
      <c r="K308" s="20">
        <f t="shared" si="17"/>
        <v>0.14697236919459145</v>
      </c>
      <c r="L308" s="21">
        <v>0.25</v>
      </c>
      <c r="M308" s="28">
        <v>1</v>
      </c>
      <c r="N308" s="15">
        <v>3.6743092298647861E-2</v>
      </c>
      <c r="O308" s="15">
        <v>0</v>
      </c>
      <c r="P308" s="15">
        <f>+N308+O308</f>
        <v>3.6743092298647861E-2</v>
      </c>
      <c r="Q308" s="23">
        <v>1</v>
      </c>
      <c r="R308" s="8">
        <v>42224</v>
      </c>
      <c r="S308" s="6" t="s">
        <v>975</v>
      </c>
      <c r="Y308" s="25"/>
    </row>
    <row r="309" spans="1:25" ht="15" customHeight="1" x14ac:dyDescent="0.2">
      <c r="A309" s="1">
        <v>308</v>
      </c>
      <c r="B309" s="16" t="s">
        <v>682</v>
      </c>
      <c r="C309" s="13">
        <v>1931</v>
      </c>
      <c r="D309" s="49" t="s">
        <v>689</v>
      </c>
      <c r="E309" s="17">
        <v>703</v>
      </c>
      <c r="F309" s="7" t="s">
        <v>11</v>
      </c>
      <c r="G309" s="2"/>
      <c r="I309" s="3" t="s">
        <v>8</v>
      </c>
      <c r="J309" s="4" t="s">
        <v>309</v>
      </c>
      <c r="K309" s="20">
        <f t="shared" si="17"/>
        <v>0.36000000000000004</v>
      </c>
      <c r="L309" s="21">
        <v>0.75</v>
      </c>
      <c r="M309" s="28">
        <v>1</v>
      </c>
      <c r="N309" s="15">
        <v>0.27</v>
      </c>
      <c r="O309" s="15">
        <v>0</v>
      </c>
      <c r="P309" s="15">
        <f>+O309+N309</f>
        <v>0.27</v>
      </c>
      <c r="Q309" s="23">
        <v>1</v>
      </c>
      <c r="R309" s="33">
        <v>42892</v>
      </c>
      <c r="S309" s="6" t="s">
        <v>9</v>
      </c>
      <c r="Y309" s="25"/>
    </row>
    <row r="310" spans="1:25" ht="16" customHeight="1" x14ac:dyDescent="0.2">
      <c r="A310" s="1">
        <v>309</v>
      </c>
      <c r="B310" s="16" t="s">
        <v>314</v>
      </c>
      <c r="C310" s="13">
        <v>1932</v>
      </c>
      <c r="D310" s="49" t="s">
        <v>690</v>
      </c>
      <c r="E310" s="17">
        <v>704</v>
      </c>
      <c r="F310" s="7" t="s">
        <v>11</v>
      </c>
      <c r="G310" s="2"/>
      <c r="I310" s="3" t="s">
        <v>8</v>
      </c>
      <c r="J310" s="4" t="s">
        <v>315</v>
      </c>
      <c r="K310" s="20">
        <f t="shared" si="17"/>
        <v>0.14697236919459145</v>
      </c>
      <c r="L310" s="21">
        <v>0.25</v>
      </c>
      <c r="M310" s="28">
        <v>1</v>
      </c>
      <c r="N310" s="15">
        <v>3.6743092298647861E-2</v>
      </c>
      <c r="O310" s="15">
        <v>0</v>
      </c>
      <c r="P310" s="15">
        <f>+N310+O310</f>
        <v>3.6743092298647861E-2</v>
      </c>
      <c r="Q310" s="23">
        <v>1</v>
      </c>
      <c r="R310" s="8">
        <v>42224</v>
      </c>
      <c r="S310" s="6" t="s">
        <v>975</v>
      </c>
      <c r="Y310" s="25"/>
    </row>
    <row r="311" spans="1:25" ht="16" customHeight="1" x14ac:dyDescent="0.2">
      <c r="A311" s="1">
        <v>310</v>
      </c>
      <c r="B311" s="12" t="s">
        <v>314</v>
      </c>
      <c r="C311" s="13">
        <v>1932</v>
      </c>
      <c r="D311" s="49" t="s">
        <v>691</v>
      </c>
      <c r="E311" s="29">
        <v>705</v>
      </c>
      <c r="F311" s="7" t="s">
        <v>11</v>
      </c>
      <c r="G311" s="29"/>
      <c r="H311" s="10"/>
      <c r="I311" s="3" t="s">
        <v>8</v>
      </c>
      <c r="J311" s="4" t="s">
        <v>317</v>
      </c>
      <c r="K311" s="20">
        <f t="shared" si="17"/>
        <v>3.4455128831558035</v>
      </c>
      <c r="L311" s="9">
        <v>0.25</v>
      </c>
      <c r="M311" s="28">
        <v>1</v>
      </c>
      <c r="N311" s="55">
        <v>0.55000000000000004</v>
      </c>
      <c r="O311" s="56">
        <v>0.31137822078895078</v>
      </c>
      <c r="P311" s="15">
        <f>+O311+N311</f>
        <v>0.86137822078895088</v>
      </c>
      <c r="Q311" s="23">
        <v>144</v>
      </c>
      <c r="R311" s="24">
        <v>42722</v>
      </c>
      <c r="S311" s="6" t="s">
        <v>9</v>
      </c>
      <c r="Y311" s="25"/>
    </row>
    <row r="312" spans="1:25" ht="18" customHeight="1" x14ac:dyDescent="0.2">
      <c r="A312" s="1">
        <v>311</v>
      </c>
      <c r="B312" s="16" t="s">
        <v>314</v>
      </c>
      <c r="C312" s="13">
        <v>1932</v>
      </c>
      <c r="D312" s="49" t="s">
        <v>692</v>
      </c>
      <c r="E312" s="17">
        <v>706</v>
      </c>
      <c r="F312" s="7" t="s">
        <v>11</v>
      </c>
      <c r="G312" s="2"/>
      <c r="I312" s="3" t="s">
        <v>8</v>
      </c>
      <c r="J312" s="4" t="s">
        <v>316</v>
      </c>
      <c r="K312" s="20">
        <f t="shared" si="17"/>
        <v>0.14697236919459145</v>
      </c>
      <c r="L312" s="21">
        <v>0.25</v>
      </c>
      <c r="M312" s="28">
        <v>1</v>
      </c>
      <c r="N312" s="15">
        <v>3.6743092298647861E-2</v>
      </c>
      <c r="O312" s="15">
        <v>0</v>
      </c>
      <c r="P312" s="15">
        <f>+N312+O312</f>
        <v>3.6743092298647861E-2</v>
      </c>
      <c r="Q312" s="23">
        <v>1</v>
      </c>
      <c r="R312" s="8">
        <v>42224</v>
      </c>
      <c r="S312" s="6" t="s">
        <v>975</v>
      </c>
      <c r="Y312" s="25"/>
    </row>
    <row r="313" spans="1:25" ht="16" customHeight="1" x14ac:dyDescent="0.2">
      <c r="A313" s="1">
        <v>312</v>
      </c>
      <c r="B313" s="16" t="s">
        <v>314</v>
      </c>
      <c r="C313" s="13">
        <v>1932</v>
      </c>
      <c r="D313" s="49" t="s">
        <v>693</v>
      </c>
      <c r="E313" s="17">
        <v>707</v>
      </c>
      <c r="F313" s="7" t="s">
        <v>11</v>
      </c>
      <c r="G313" s="2"/>
      <c r="I313" s="3" t="s">
        <v>8</v>
      </c>
      <c r="J313" s="4" t="s">
        <v>317</v>
      </c>
      <c r="K313" s="20">
        <f t="shared" si="17"/>
        <v>0.14697236919459145</v>
      </c>
      <c r="L313" s="21">
        <v>0.25</v>
      </c>
      <c r="M313" s="28">
        <v>1</v>
      </c>
      <c r="N313" s="15">
        <v>3.6743092298647861E-2</v>
      </c>
      <c r="O313" s="15">
        <v>0</v>
      </c>
      <c r="P313" s="15">
        <f>+N313+O313</f>
        <v>3.6743092298647861E-2</v>
      </c>
      <c r="Q313" s="23">
        <v>1</v>
      </c>
      <c r="R313" s="8">
        <v>42224</v>
      </c>
      <c r="S313" s="6" t="s">
        <v>975</v>
      </c>
      <c r="Y313" s="25"/>
    </row>
    <row r="314" spans="1:25" ht="15" customHeight="1" x14ac:dyDescent="0.2">
      <c r="A314" s="1">
        <v>313</v>
      </c>
      <c r="B314" s="16" t="s">
        <v>314</v>
      </c>
      <c r="C314" s="13">
        <v>1932</v>
      </c>
      <c r="D314" s="49" t="s">
        <v>703</v>
      </c>
      <c r="E314" s="17">
        <v>708</v>
      </c>
      <c r="F314" s="7" t="s">
        <v>11</v>
      </c>
      <c r="G314" s="2"/>
      <c r="I314" s="3" t="s">
        <v>8</v>
      </c>
      <c r="J314" s="4" t="s">
        <v>318</v>
      </c>
      <c r="K314" s="20">
        <f t="shared" si="17"/>
        <v>0.14697236919459145</v>
      </c>
      <c r="L314" s="21">
        <v>0.25</v>
      </c>
      <c r="M314" s="28">
        <v>1</v>
      </c>
      <c r="N314" s="15">
        <v>3.6743092298647861E-2</v>
      </c>
      <c r="O314" s="15">
        <v>0</v>
      </c>
      <c r="P314" s="15">
        <f>+N314+O314</f>
        <v>3.6743092298647861E-2</v>
      </c>
      <c r="Q314" s="23">
        <v>1</v>
      </c>
      <c r="R314" s="8">
        <v>42224</v>
      </c>
      <c r="S314" s="6" t="s">
        <v>975</v>
      </c>
      <c r="Y314" s="25"/>
    </row>
    <row r="315" spans="1:25" ht="15" customHeight="1" x14ac:dyDescent="0.2">
      <c r="A315" s="1">
        <v>314</v>
      </c>
      <c r="B315" s="12" t="s">
        <v>314</v>
      </c>
      <c r="C315" s="13">
        <v>1932</v>
      </c>
      <c r="D315" s="49" t="s">
        <v>694</v>
      </c>
      <c r="E315" s="29">
        <v>709</v>
      </c>
      <c r="F315" s="7" t="s">
        <v>11</v>
      </c>
      <c r="G315" s="29"/>
      <c r="H315" s="10"/>
      <c r="I315" s="3" t="s">
        <v>8</v>
      </c>
      <c r="J315" s="4" t="s">
        <v>913</v>
      </c>
      <c r="K315" s="20">
        <f t="shared" si="17"/>
        <v>0.93968533176976443</v>
      </c>
      <c r="L315" s="9">
        <v>0.25</v>
      </c>
      <c r="M315" s="28">
        <v>1</v>
      </c>
      <c r="N315" s="55">
        <v>0.15</v>
      </c>
      <c r="O315" s="56">
        <v>8.49213329424411E-2</v>
      </c>
      <c r="P315" s="15">
        <f>+O315+N315</f>
        <v>0.23492133294244111</v>
      </c>
      <c r="Q315" s="23">
        <v>144</v>
      </c>
      <c r="R315" s="24">
        <v>42722</v>
      </c>
      <c r="S315" s="6" t="s">
        <v>9</v>
      </c>
      <c r="Y315" s="25"/>
    </row>
    <row r="316" spans="1:25" ht="15" customHeight="1" x14ac:dyDescent="0.2">
      <c r="A316" s="1">
        <v>315</v>
      </c>
      <c r="B316" s="16" t="s">
        <v>314</v>
      </c>
      <c r="C316" s="13">
        <v>1932</v>
      </c>
      <c r="D316" s="49" t="s">
        <v>695</v>
      </c>
      <c r="E316" s="17">
        <v>710</v>
      </c>
      <c r="F316" s="7" t="s">
        <v>11</v>
      </c>
      <c r="G316" s="2"/>
      <c r="I316" s="3" t="s">
        <v>8</v>
      </c>
      <c r="J316" s="4" t="s">
        <v>319</v>
      </c>
      <c r="K316" s="20">
        <f t="shared" si="17"/>
        <v>0.14697236919459145</v>
      </c>
      <c r="L316" s="21">
        <v>0.5</v>
      </c>
      <c r="M316" s="28">
        <v>1</v>
      </c>
      <c r="N316" s="15">
        <v>7.3486184597295723E-2</v>
      </c>
      <c r="O316" s="15">
        <v>0</v>
      </c>
      <c r="P316" s="15">
        <f>+N316+O316</f>
        <v>7.3486184597295723E-2</v>
      </c>
      <c r="Q316" s="23">
        <v>1</v>
      </c>
      <c r="R316" s="8">
        <v>42224</v>
      </c>
      <c r="S316" s="6" t="s">
        <v>975</v>
      </c>
      <c r="Y316" s="25"/>
    </row>
    <row r="317" spans="1:25" ht="15" customHeight="1" x14ac:dyDescent="0.2">
      <c r="A317" s="1">
        <v>316</v>
      </c>
      <c r="B317" s="16" t="s">
        <v>314</v>
      </c>
      <c r="C317" s="13">
        <v>1932</v>
      </c>
      <c r="D317" s="49" t="s">
        <v>696</v>
      </c>
      <c r="E317" s="17">
        <v>711</v>
      </c>
      <c r="F317" s="7" t="s">
        <v>11</v>
      </c>
      <c r="G317" s="2"/>
      <c r="I317" s="3" t="s">
        <v>8</v>
      </c>
      <c r="J317" s="4" t="s">
        <v>320</v>
      </c>
      <c r="K317" s="20">
        <f t="shared" si="17"/>
        <v>0.14697236919459145</v>
      </c>
      <c r="L317" s="21">
        <v>0.25</v>
      </c>
      <c r="M317" s="28">
        <v>1</v>
      </c>
      <c r="N317" s="15">
        <v>3.6743092298647861E-2</v>
      </c>
      <c r="O317" s="15">
        <v>0</v>
      </c>
      <c r="P317" s="15">
        <f>+N317+O317</f>
        <v>3.6743092298647861E-2</v>
      </c>
      <c r="Q317" s="23">
        <v>1</v>
      </c>
      <c r="R317" s="8">
        <v>42224</v>
      </c>
      <c r="S317" s="6" t="s">
        <v>975</v>
      </c>
      <c r="Y317" s="25"/>
    </row>
    <row r="318" spans="1:25" ht="15" customHeight="1" x14ac:dyDescent="0.2">
      <c r="A318" s="1">
        <v>317</v>
      </c>
      <c r="B318" s="12" t="s">
        <v>314</v>
      </c>
      <c r="C318" s="13">
        <v>1932</v>
      </c>
      <c r="D318" s="49" t="s">
        <v>697</v>
      </c>
      <c r="E318" s="29">
        <v>712</v>
      </c>
      <c r="F318" s="7" t="s">
        <v>11</v>
      </c>
      <c r="G318" s="29"/>
      <c r="H318" s="10"/>
      <c r="I318" s="3" t="s">
        <v>8</v>
      </c>
      <c r="J318" s="4" t="s">
        <v>914</v>
      </c>
      <c r="K318" s="20">
        <f t="shared" si="17"/>
        <v>6.264568878465096E-2</v>
      </c>
      <c r="L318" s="9">
        <v>0.25</v>
      </c>
      <c r="M318" s="28">
        <v>1</v>
      </c>
      <c r="N318" s="55">
        <v>0.01</v>
      </c>
      <c r="O318" s="56">
        <v>5.6614221961627407E-3</v>
      </c>
      <c r="P318" s="15">
        <f>+O318+N318</f>
        <v>1.566142219616274E-2</v>
      </c>
      <c r="Q318" s="23">
        <v>144</v>
      </c>
      <c r="R318" s="24">
        <v>42722</v>
      </c>
      <c r="S318" s="6" t="s">
        <v>9</v>
      </c>
      <c r="Y318" s="25"/>
    </row>
    <row r="319" spans="1:25" ht="15" customHeight="1" x14ac:dyDescent="0.2">
      <c r="A319" s="1">
        <v>318</v>
      </c>
      <c r="B319" s="12" t="s">
        <v>314</v>
      </c>
      <c r="C319" s="13">
        <v>1932</v>
      </c>
      <c r="D319" s="49" t="s">
        <v>698</v>
      </c>
      <c r="E319" s="29">
        <v>713</v>
      </c>
      <c r="F319" s="7" t="s">
        <v>11</v>
      </c>
      <c r="G319" s="29"/>
      <c r="H319" s="10"/>
      <c r="I319" s="3" t="s">
        <v>8</v>
      </c>
      <c r="J319" s="4" t="s">
        <v>915</v>
      </c>
      <c r="K319" s="20">
        <f t="shared" si="17"/>
        <v>4.3225525261409157</v>
      </c>
      <c r="L319" s="9">
        <v>0.5</v>
      </c>
      <c r="M319" s="28">
        <v>1</v>
      </c>
      <c r="N319" s="55">
        <v>1.38</v>
      </c>
      <c r="O319" s="56">
        <v>0.78127626307045817</v>
      </c>
      <c r="P319" s="15">
        <f>+O319+N319</f>
        <v>2.1612762630704578</v>
      </c>
      <c r="Q319" s="23">
        <v>144</v>
      </c>
      <c r="R319" s="24">
        <v>42722</v>
      </c>
      <c r="S319" s="6" t="s">
        <v>9</v>
      </c>
      <c r="Y319" s="25"/>
    </row>
    <row r="320" spans="1:25" ht="15" customHeight="1" x14ac:dyDescent="0.2">
      <c r="A320" s="1">
        <v>319</v>
      </c>
      <c r="B320" s="16" t="s">
        <v>314</v>
      </c>
      <c r="C320" s="13">
        <v>1932</v>
      </c>
      <c r="D320" s="49" t="s">
        <v>699</v>
      </c>
      <c r="E320" s="17">
        <v>714</v>
      </c>
      <c r="F320" s="7" t="s">
        <v>11</v>
      </c>
      <c r="G320" s="2"/>
      <c r="I320" s="3" t="s">
        <v>8</v>
      </c>
      <c r="J320" s="4" t="s">
        <v>321</v>
      </c>
      <c r="K320" s="20">
        <f t="shared" si="17"/>
        <v>0.14697236919459145</v>
      </c>
      <c r="L320" s="21">
        <v>0.5</v>
      </c>
      <c r="M320" s="28">
        <v>1</v>
      </c>
      <c r="N320" s="15">
        <v>7.3486184597295723E-2</v>
      </c>
      <c r="O320" s="15">
        <v>0</v>
      </c>
      <c r="P320" s="15">
        <f>+N320+O320</f>
        <v>7.3486184597295723E-2</v>
      </c>
      <c r="Q320" s="23">
        <v>1</v>
      </c>
      <c r="R320" s="8">
        <v>42224</v>
      </c>
      <c r="S320" s="6" t="s">
        <v>975</v>
      </c>
      <c r="Y320" s="25"/>
    </row>
    <row r="321" spans="1:25" ht="15" customHeight="1" x14ac:dyDescent="0.2">
      <c r="A321" s="1">
        <v>320</v>
      </c>
      <c r="B321" s="16" t="s">
        <v>314</v>
      </c>
      <c r="C321" s="13">
        <v>1932</v>
      </c>
      <c r="D321" s="49" t="s">
        <v>700</v>
      </c>
      <c r="E321" s="17">
        <v>715</v>
      </c>
      <c r="F321" s="7" t="s">
        <v>11</v>
      </c>
      <c r="G321" s="26"/>
      <c r="I321" s="3" t="s">
        <v>8</v>
      </c>
      <c r="J321" s="4" t="s">
        <v>322</v>
      </c>
      <c r="K321" s="20">
        <f t="shared" si="17"/>
        <v>3.96</v>
      </c>
      <c r="L321" s="21">
        <v>0.25</v>
      </c>
      <c r="M321" s="28">
        <v>1</v>
      </c>
      <c r="N321" s="15">
        <v>0.99</v>
      </c>
      <c r="O321" s="15">
        <v>0</v>
      </c>
      <c r="P321" s="15">
        <f>+O321+N321</f>
        <v>0.99</v>
      </c>
      <c r="Q321" s="23">
        <v>41</v>
      </c>
      <c r="R321" s="24">
        <v>42265</v>
      </c>
      <c r="S321" s="6" t="s">
        <v>12</v>
      </c>
    </row>
    <row r="322" spans="1:25" ht="17" customHeight="1" x14ac:dyDescent="0.2">
      <c r="A322" s="1">
        <v>321</v>
      </c>
      <c r="B322" s="16" t="s">
        <v>708</v>
      </c>
      <c r="C322" s="13">
        <v>1932</v>
      </c>
      <c r="D322" s="49" t="s">
        <v>701</v>
      </c>
      <c r="E322" s="17">
        <v>716</v>
      </c>
      <c r="F322" s="7" t="s">
        <v>11</v>
      </c>
      <c r="G322" s="2"/>
      <c r="H322" s="19">
        <v>92</v>
      </c>
      <c r="I322" s="3" t="s">
        <v>8</v>
      </c>
      <c r="J322" s="4" t="s">
        <v>323</v>
      </c>
      <c r="K322" s="20">
        <f t="shared" ref="K322:K385" si="19">IF(ISERR(+P322/L322),0,P322/L322)</f>
        <v>0.14697236919459145</v>
      </c>
      <c r="L322" s="21">
        <v>0.5</v>
      </c>
      <c r="M322" s="28">
        <v>1</v>
      </c>
      <c r="N322" s="15">
        <v>7.3486184597295723E-2</v>
      </c>
      <c r="O322" s="15">
        <v>0</v>
      </c>
      <c r="P322" s="15">
        <f t="shared" ref="P322:P328" si="20">+N322+O322</f>
        <v>7.3486184597295723E-2</v>
      </c>
      <c r="Q322" s="23">
        <v>1</v>
      </c>
      <c r="R322" s="8">
        <v>42224</v>
      </c>
      <c r="S322" s="6" t="s">
        <v>975</v>
      </c>
      <c r="Y322" s="25"/>
    </row>
    <row r="323" spans="1:25" ht="15" customHeight="1" x14ac:dyDescent="0.2">
      <c r="A323" s="1">
        <v>322</v>
      </c>
      <c r="B323" s="16" t="s">
        <v>708</v>
      </c>
      <c r="C323" s="13">
        <v>1932</v>
      </c>
      <c r="D323" s="49" t="s">
        <v>702</v>
      </c>
      <c r="E323" s="17">
        <v>717</v>
      </c>
      <c r="F323" s="7" t="s">
        <v>11</v>
      </c>
      <c r="G323" s="2"/>
      <c r="I323" s="3" t="s">
        <v>8</v>
      </c>
      <c r="J323" s="4" t="s">
        <v>324</v>
      </c>
      <c r="K323" s="20">
        <f t="shared" si="19"/>
        <v>0.14697236919459145</v>
      </c>
      <c r="L323" s="21">
        <v>0.25</v>
      </c>
      <c r="M323" s="28">
        <v>1</v>
      </c>
      <c r="N323" s="15">
        <v>3.6743092298647861E-2</v>
      </c>
      <c r="O323" s="15">
        <v>0</v>
      </c>
      <c r="P323" s="15">
        <f t="shared" si="20"/>
        <v>3.6743092298647861E-2</v>
      </c>
      <c r="Q323" s="23">
        <v>1</v>
      </c>
      <c r="R323" s="8">
        <v>42224</v>
      </c>
      <c r="S323" s="6" t="s">
        <v>975</v>
      </c>
      <c r="Y323" s="25"/>
    </row>
    <row r="324" spans="1:25" ht="15" customHeight="1" x14ac:dyDescent="0.2">
      <c r="A324" s="1">
        <v>323</v>
      </c>
      <c r="B324" s="16" t="s">
        <v>708</v>
      </c>
      <c r="C324" s="13">
        <v>1932</v>
      </c>
      <c r="D324" s="49" t="s">
        <v>704</v>
      </c>
      <c r="E324" s="17">
        <v>718</v>
      </c>
      <c r="F324" s="7" t="s">
        <v>11</v>
      </c>
      <c r="G324" s="2"/>
      <c r="I324" s="3" t="s">
        <v>8</v>
      </c>
      <c r="J324" s="4" t="s">
        <v>325</v>
      </c>
      <c r="K324" s="20">
        <f t="shared" si="19"/>
        <v>0.14697236919459145</v>
      </c>
      <c r="L324" s="21">
        <v>0.25</v>
      </c>
      <c r="M324" s="28">
        <v>1</v>
      </c>
      <c r="N324" s="15">
        <v>3.6743092298647861E-2</v>
      </c>
      <c r="O324" s="15">
        <v>0</v>
      </c>
      <c r="P324" s="15">
        <f t="shared" si="20"/>
        <v>3.6743092298647861E-2</v>
      </c>
      <c r="Q324" s="23">
        <v>1</v>
      </c>
      <c r="R324" s="8">
        <v>42224</v>
      </c>
      <c r="S324" s="6" t="s">
        <v>975</v>
      </c>
      <c r="Y324" s="25"/>
    </row>
    <row r="325" spans="1:25" ht="15" customHeight="1" x14ac:dyDescent="0.2">
      <c r="A325" s="1">
        <v>324</v>
      </c>
      <c r="B325" s="16" t="s">
        <v>708</v>
      </c>
      <c r="C325" s="13">
        <v>1932</v>
      </c>
      <c r="D325" s="49" t="s">
        <v>705</v>
      </c>
      <c r="E325" s="17">
        <v>719</v>
      </c>
      <c r="F325" s="7" t="s">
        <v>11</v>
      </c>
      <c r="G325" s="2"/>
      <c r="I325" s="3" t="s">
        <v>8</v>
      </c>
      <c r="J325" s="4" t="s">
        <v>326</v>
      </c>
      <c r="K325" s="20">
        <f t="shared" si="19"/>
        <v>0.14697236919459147</v>
      </c>
      <c r="L325" s="21">
        <v>0.75</v>
      </c>
      <c r="M325" s="28">
        <v>1</v>
      </c>
      <c r="N325" s="15">
        <v>0.1102292768959436</v>
      </c>
      <c r="O325" s="15">
        <v>0</v>
      </c>
      <c r="P325" s="15">
        <f t="shared" si="20"/>
        <v>0.1102292768959436</v>
      </c>
      <c r="Q325" s="23">
        <v>1</v>
      </c>
      <c r="R325" s="8">
        <v>42224</v>
      </c>
      <c r="S325" s="6" t="s">
        <v>975</v>
      </c>
      <c r="Y325" s="25"/>
    </row>
    <row r="326" spans="1:25" ht="15" customHeight="1" x14ac:dyDescent="0.2">
      <c r="A326" s="1">
        <v>325</v>
      </c>
      <c r="B326" s="16" t="s">
        <v>708</v>
      </c>
      <c r="C326" s="13">
        <v>1932</v>
      </c>
      <c r="D326" s="49" t="s">
        <v>706</v>
      </c>
      <c r="E326" s="17">
        <v>724</v>
      </c>
      <c r="F326" s="7" t="s">
        <v>11</v>
      </c>
      <c r="G326" s="2"/>
      <c r="I326" s="3" t="s">
        <v>8</v>
      </c>
      <c r="J326" s="4" t="s">
        <v>327</v>
      </c>
      <c r="K326" s="20">
        <f t="shared" si="19"/>
        <v>0.14697236919459145</v>
      </c>
      <c r="L326" s="21">
        <v>0.55000000000000004</v>
      </c>
      <c r="M326" s="28">
        <v>1</v>
      </c>
      <c r="N326" s="15">
        <v>8.0834803057025298E-2</v>
      </c>
      <c r="O326" s="15">
        <v>0</v>
      </c>
      <c r="P326" s="15">
        <f t="shared" si="20"/>
        <v>8.0834803057025298E-2</v>
      </c>
      <c r="Q326" s="23">
        <v>1</v>
      </c>
      <c r="R326" s="8">
        <v>42224</v>
      </c>
      <c r="S326" s="6" t="s">
        <v>975</v>
      </c>
      <c r="Y326" s="25"/>
    </row>
    <row r="327" spans="1:25" ht="15" customHeight="1" x14ac:dyDescent="0.2">
      <c r="A327" s="1">
        <v>326</v>
      </c>
      <c r="B327" s="16" t="s">
        <v>708</v>
      </c>
      <c r="C327" s="13">
        <v>1932</v>
      </c>
      <c r="D327" s="49" t="s">
        <v>707</v>
      </c>
      <c r="E327" s="17">
        <v>725</v>
      </c>
      <c r="F327" s="7" t="s">
        <v>11</v>
      </c>
      <c r="G327" s="2"/>
      <c r="I327" s="3" t="s">
        <v>8</v>
      </c>
      <c r="J327" s="4" t="s">
        <v>328</v>
      </c>
      <c r="K327" s="20">
        <f t="shared" si="19"/>
        <v>0.14697236919459147</v>
      </c>
      <c r="L327" s="21">
        <v>0.3</v>
      </c>
      <c r="M327" s="28">
        <v>1</v>
      </c>
      <c r="N327" s="15">
        <v>4.4091710758377436E-2</v>
      </c>
      <c r="O327" s="15">
        <v>0</v>
      </c>
      <c r="P327" s="15">
        <f t="shared" si="20"/>
        <v>4.4091710758377436E-2</v>
      </c>
      <c r="Q327" s="23">
        <v>1</v>
      </c>
      <c r="R327" s="8">
        <v>42224</v>
      </c>
      <c r="S327" s="6" t="s">
        <v>975</v>
      </c>
    </row>
    <row r="328" spans="1:25" ht="15" customHeight="1" x14ac:dyDescent="0.2">
      <c r="A328" s="1">
        <v>327</v>
      </c>
      <c r="B328" s="16" t="s">
        <v>709</v>
      </c>
      <c r="C328" s="13">
        <v>1932</v>
      </c>
      <c r="D328" s="49">
        <v>183</v>
      </c>
      <c r="E328" s="17">
        <v>721</v>
      </c>
      <c r="F328" s="7" t="s">
        <v>11</v>
      </c>
      <c r="G328" s="2"/>
      <c r="I328" s="3" t="s">
        <v>595</v>
      </c>
      <c r="J328" s="4" t="s">
        <v>170</v>
      </c>
      <c r="K328" s="20">
        <f t="shared" si="19"/>
        <v>0.14697236919459145</v>
      </c>
      <c r="L328" s="21">
        <v>1</v>
      </c>
      <c r="M328" s="28">
        <v>1</v>
      </c>
      <c r="N328" s="15">
        <v>0.14697236919459145</v>
      </c>
      <c r="O328" s="15">
        <v>0</v>
      </c>
      <c r="P328" s="15">
        <f t="shared" si="20"/>
        <v>0.14697236919459145</v>
      </c>
      <c r="Q328" s="23">
        <v>1</v>
      </c>
      <c r="R328" s="8">
        <v>42224</v>
      </c>
      <c r="S328" s="6" t="s">
        <v>975</v>
      </c>
      <c r="Y328" s="25"/>
    </row>
    <row r="329" spans="1:25" ht="15" customHeight="1" x14ac:dyDescent="0.2">
      <c r="A329" s="1">
        <v>328</v>
      </c>
      <c r="B329" s="16" t="s">
        <v>713</v>
      </c>
      <c r="C329" s="13">
        <v>1933</v>
      </c>
      <c r="D329" s="49" t="s">
        <v>710</v>
      </c>
      <c r="E329" s="17" t="s">
        <v>312</v>
      </c>
      <c r="F329" s="7" t="s">
        <v>11</v>
      </c>
      <c r="G329" s="26"/>
      <c r="I329" s="3" t="s">
        <v>211</v>
      </c>
      <c r="J329" s="4" t="s">
        <v>313</v>
      </c>
      <c r="K329" s="20">
        <f t="shared" si="19"/>
        <v>1.7999999999999998</v>
      </c>
      <c r="L329" s="21">
        <v>0.55000000000000004</v>
      </c>
      <c r="M329" s="28">
        <v>1</v>
      </c>
      <c r="N329" s="15">
        <v>0.99</v>
      </c>
      <c r="O329" s="15">
        <v>0</v>
      </c>
      <c r="P329" s="15">
        <f t="shared" ref="P329:P335" si="21">+O329+N329</f>
        <v>0.99</v>
      </c>
      <c r="Q329" s="23">
        <v>6</v>
      </c>
      <c r="R329" s="24">
        <v>42233</v>
      </c>
      <c r="S329" s="6" t="s">
        <v>12</v>
      </c>
    </row>
    <row r="330" spans="1:25" ht="15" customHeight="1" x14ac:dyDescent="0.2">
      <c r="A330" s="1">
        <v>329</v>
      </c>
      <c r="B330" s="16" t="s">
        <v>714</v>
      </c>
      <c r="C330" s="13">
        <v>1933</v>
      </c>
      <c r="D330" s="49" t="s">
        <v>711</v>
      </c>
      <c r="E330" s="17" t="s">
        <v>342</v>
      </c>
      <c r="F330" s="7" t="s">
        <v>11</v>
      </c>
      <c r="G330" s="26"/>
      <c r="I330" s="3" t="s">
        <v>211</v>
      </c>
      <c r="J330" s="4" t="s">
        <v>715</v>
      </c>
      <c r="K330" s="20">
        <f t="shared" si="19"/>
        <v>0.33684210526315789</v>
      </c>
      <c r="L330" s="21">
        <v>47.5</v>
      </c>
      <c r="M330" s="28">
        <v>1</v>
      </c>
      <c r="N330" s="15">
        <v>16</v>
      </c>
      <c r="O330" s="15">
        <v>0</v>
      </c>
      <c r="P330" s="15">
        <f t="shared" si="21"/>
        <v>16</v>
      </c>
      <c r="Q330" s="23">
        <v>152</v>
      </c>
      <c r="R330" s="24">
        <v>42768</v>
      </c>
      <c r="S330" s="6" t="s">
        <v>971</v>
      </c>
      <c r="Y330" s="25"/>
    </row>
    <row r="331" spans="1:25" ht="15" customHeight="1" x14ac:dyDescent="0.2">
      <c r="A331" s="1">
        <v>330</v>
      </c>
      <c r="B331" s="16" t="s">
        <v>329</v>
      </c>
      <c r="C331" s="13">
        <v>1933</v>
      </c>
      <c r="D331" s="49" t="s">
        <v>716</v>
      </c>
      <c r="E331" s="17">
        <v>726</v>
      </c>
      <c r="F331" s="7" t="s">
        <v>11</v>
      </c>
      <c r="G331" s="26"/>
      <c r="I331" s="3" t="s">
        <v>8</v>
      </c>
      <c r="J331" s="4" t="s">
        <v>330</v>
      </c>
      <c r="K331" s="20">
        <f t="shared" si="19"/>
        <v>0.1</v>
      </c>
      <c r="L331" s="21">
        <v>0.5</v>
      </c>
      <c r="M331" s="28">
        <v>1</v>
      </c>
      <c r="N331" s="15">
        <v>0.05</v>
      </c>
      <c r="O331" s="15">
        <v>0</v>
      </c>
      <c r="P331" s="15">
        <f t="shared" si="21"/>
        <v>0.05</v>
      </c>
      <c r="Q331" s="23">
        <v>113</v>
      </c>
      <c r="R331" s="24">
        <v>42343</v>
      </c>
      <c r="S331" s="6" t="s">
        <v>12</v>
      </c>
    </row>
    <row r="332" spans="1:25" ht="15" customHeight="1" x14ac:dyDescent="0.2">
      <c r="A332" s="1">
        <v>331</v>
      </c>
      <c r="B332" s="12" t="s">
        <v>329</v>
      </c>
      <c r="C332" s="13">
        <v>1933</v>
      </c>
      <c r="D332" s="49" t="s">
        <v>717</v>
      </c>
      <c r="E332" s="29">
        <v>727</v>
      </c>
      <c r="F332" s="7" t="s">
        <v>11</v>
      </c>
      <c r="G332" s="29"/>
      <c r="H332" s="10"/>
      <c r="I332" s="3" t="s">
        <v>8</v>
      </c>
      <c r="J332" s="4" t="s">
        <v>331</v>
      </c>
      <c r="K332" s="20">
        <f t="shared" si="19"/>
        <v>0.37587413270790576</v>
      </c>
      <c r="L332" s="9">
        <v>0.25</v>
      </c>
      <c r="M332" s="28">
        <v>1</v>
      </c>
      <c r="N332" s="55">
        <v>0.06</v>
      </c>
      <c r="O332" s="56">
        <v>3.3968533176976443E-2</v>
      </c>
      <c r="P332" s="15">
        <f t="shared" si="21"/>
        <v>9.396853317697644E-2</v>
      </c>
      <c r="Q332" s="23">
        <v>144</v>
      </c>
      <c r="R332" s="24">
        <v>42722</v>
      </c>
      <c r="S332" s="6" t="s">
        <v>9</v>
      </c>
      <c r="Y332" s="25"/>
    </row>
    <row r="333" spans="1:25" ht="15" customHeight="1" x14ac:dyDescent="0.2">
      <c r="A333" s="1">
        <v>332</v>
      </c>
      <c r="B333" s="12" t="s">
        <v>329</v>
      </c>
      <c r="C333" s="13">
        <v>1933</v>
      </c>
      <c r="D333" s="49" t="s">
        <v>718</v>
      </c>
      <c r="E333" s="29">
        <v>728</v>
      </c>
      <c r="F333" s="7" t="s">
        <v>11</v>
      </c>
      <c r="G333" s="29"/>
      <c r="H333" s="10"/>
      <c r="I333" s="3" t="s">
        <v>8</v>
      </c>
      <c r="J333" s="4" t="s">
        <v>332</v>
      </c>
      <c r="K333" s="20">
        <f t="shared" si="19"/>
        <v>0.31322844392325483</v>
      </c>
      <c r="L333" s="9">
        <v>0.25</v>
      </c>
      <c r="M333" s="28">
        <v>1</v>
      </c>
      <c r="N333" s="55">
        <v>0.05</v>
      </c>
      <c r="O333" s="56">
        <v>2.8307110980813704E-2</v>
      </c>
      <c r="P333" s="15">
        <f t="shared" si="21"/>
        <v>7.8307110980813707E-2</v>
      </c>
      <c r="Q333" s="23">
        <v>144</v>
      </c>
      <c r="R333" s="24">
        <v>42722</v>
      </c>
      <c r="S333" s="6" t="s">
        <v>9</v>
      </c>
      <c r="Y333" s="25"/>
    </row>
    <row r="334" spans="1:25" ht="18" customHeight="1" x14ac:dyDescent="0.2">
      <c r="A334" s="1">
        <v>333</v>
      </c>
      <c r="B334" s="12" t="s">
        <v>329</v>
      </c>
      <c r="C334" s="13">
        <v>1933</v>
      </c>
      <c r="D334" s="49" t="s">
        <v>719</v>
      </c>
      <c r="E334" s="29">
        <v>729</v>
      </c>
      <c r="F334" s="7" t="s">
        <v>11</v>
      </c>
      <c r="G334" s="29"/>
      <c r="H334" s="10"/>
      <c r="I334" s="3" t="s">
        <v>8</v>
      </c>
      <c r="J334" s="4" t="s">
        <v>333</v>
      </c>
      <c r="K334" s="20">
        <f t="shared" si="19"/>
        <v>6.264568878465096E-2</v>
      </c>
      <c r="L334" s="9">
        <v>0.25</v>
      </c>
      <c r="M334" s="28">
        <v>1</v>
      </c>
      <c r="N334" s="55">
        <v>0.01</v>
      </c>
      <c r="O334" s="56">
        <v>5.6614221961627407E-3</v>
      </c>
      <c r="P334" s="15">
        <f t="shared" si="21"/>
        <v>1.566142219616274E-2</v>
      </c>
      <c r="Q334" s="23">
        <v>144</v>
      </c>
      <c r="R334" s="24">
        <v>42722</v>
      </c>
      <c r="S334" s="6" t="s">
        <v>9</v>
      </c>
      <c r="Y334" s="25"/>
    </row>
    <row r="335" spans="1:25" ht="18" customHeight="1" x14ac:dyDescent="0.2">
      <c r="A335" s="1">
        <v>334</v>
      </c>
      <c r="B335" s="12" t="s">
        <v>329</v>
      </c>
      <c r="C335" s="13">
        <v>1933</v>
      </c>
      <c r="D335" s="49" t="s">
        <v>720</v>
      </c>
      <c r="E335" s="29">
        <v>732</v>
      </c>
      <c r="F335" s="7" t="s">
        <v>11</v>
      </c>
      <c r="G335" s="29"/>
      <c r="H335" s="10"/>
      <c r="I335" s="3" t="s">
        <v>8</v>
      </c>
      <c r="J335" s="4" t="s">
        <v>334</v>
      </c>
      <c r="K335" s="20">
        <f t="shared" si="19"/>
        <v>3.7587413270790578E-2</v>
      </c>
      <c r="L335" s="9">
        <v>0.25</v>
      </c>
      <c r="M335" s="28">
        <v>1</v>
      </c>
      <c r="N335" s="55">
        <v>6.0000000000000001E-3</v>
      </c>
      <c r="O335" s="56">
        <v>3.3968533176976447E-3</v>
      </c>
      <c r="P335" s="15">
        <f t="shared" si="21"/>
        <v>9.3968533176976444E-3</v>
      </c>
      <c r="Q335" s="23">
        <v>144</v>
      </c>
      <c r="R335" s="24">
        <v>42722</v>
      </c>
      <c r="S335" s="6" t="s">
        <v>9</v>
      </c>
      <c r="Y335" s="25"/>
    </row>
    <row r="336" spans="1:25" ht="16" customHeight="1" x14ac:dyDescent="0.2">
      <c r="A336" s="1">
        <v>335</v>
      </c>
      <c r="B336" s="16" t="s">
        <v>329</v>
      </c>
      <c r="C336" s="13">
        <v>1933</v>
      </c>
      <c r="D336" s="49" t="s">
        <v>721</v>
      </c>
      <c r="E336" s="17">
        <v>733</v>
      </c>
      <c r="F336" s="7" t="s">
        <v>11</v>
      </c>
      <c r="G336" s="2"/>
      <c r="H336" s="19">
        <v>78</v>
      </c>
      <c r="I336" s="3" t="s">
        <v>8</v>
      </c>
      <c r="J336" s="4" t="s">
        <v>335</v>
      </c>
      <c r="K336" s="20">
        <f t="shared" si="19"/>
        <v>0.14697236919459145</v>
      </c>
      <c r="L336" s="21">
        <v>1.75</v>
      </c>
      <c r="M336" s="28">
        <v>1</v>
      </c>
      <c r="N336" s="15">
        <v>0.25720164609053503</v>
      </c>
      <c r="O336" s="15">
        <v>0</v>
      </c>
      <c r="P336" s="15">
        <f>+N336+O336</f>
        <v>0.25720164609053503</v>
      </c>
      <c r="Q336" s="23">
        <v>1</v>
      </c>
      <c r="R336" s="8">
        <v>42224</v>
      </c>
      <c r="S336" s="6" t="s">
        <v>975</v>
      </c>
      <c r="Y336" s="25"/>
    </row>
    <row r="337" spans="1:25" ht="15" customHeight="1" x14ac:dyDescent="0.2">
      <c r="A337" s="1">
        <v>336</v>
      </c>
      <c r="B337" s="16" t="s">
        <v>329</v>
      </c>
      <c r="C337" s="13">
        <v>1933</v>
      </c>
      <c r="D337" s="49" t="s">
        <v>722</v>
      </c>
      <c r="E337" s="17">
        <v>734</v>
      </c>
      <c r="F337" s="7" t="s">
        <v>11</v>
      </c>
      <c r="G337" s="2"/>
      <c r="I337" s="3" t="s">
        <v>8</v>
      </c>
      <c r="J337" s="4" t="s">
        <v>336</v>
      </c>
      <c r="K337" s="20">
        <f t="shared" si="19"/>
        <v>0.14697236919459147</v>
      </c>
      <c r="L337" s="21">
        <v>1.5</v>
      </c>
      <c r="M337" s="28">
        <v>1</v>
      </c>
      <c r="N337" s="15">
        <v>0.2204585537918872</v>
      </c>
      <c r="O337" s="15">
        <v>0</v>
      </c>
      <c r="P337" s="15">
        <f>+N337+O337</f>
        <v>0.2204585537918872</v>
      </c>
      <c r="Q337" s="23">
        <v>1</v>
      </c>
      <c r="R337" s="8">
        <v>42224</v>
      </c>
      <c r="S337" s="6" t="s">
        <v>975</v>
      </c>
    </row>
    <row r="338" spans="1:25" ht="18" customHeight="1" x14ac:dyDescent="0.2">
      <c r="A338" s="1">
        <v>337</v>
      </c>
      <c r="B338" s="16" t="s">
        <v>725</v>
      </c>
      <c r="C338" s="13">
        <v>1933</v>
      </c>
      <c r="D338" s="49" t="s">
        <v>723</v>
      </c>
      <c r="E338" s="17">
        <v>730</v>
      </c>
      <c r="F338" s="7" t="s">
        <v>11</v>
      </c>
      <c r="G338" s="2"/>
      <c r="I338" s="3" t="s">
        <v>31</v>
      </c>
      <c r="J338" s="4" t="s">
        <v>337</v>
      </c>
      <c r="K338" s="20">
        <f t="shared" si="19"/>
        <v>0.14697236919459145</v>
      </c>
      <c r="L338" s="21">
        <v>27.5</v>
      </c>
      <c r="M338" s="28">
        <v>1</v>
      </c>
      <c r="N338" s="15">
        <v>4.0417401528512649</v>
      </c>
      <c r="O338" s="15">
        <v>0</v>
      </c>
      <c r="P338" s="15">
        <f>+N338+O338</f>
        <v>4.0417401528512649</v>
      </c>
      <c r="Q338" s="23">
        <v>1</v>
      </c>
      <c r="R338" s="8">
        <v>42224</v>
      </c>
      <c r="S338" s="6" t="s">
        <v>975</v>
      </c>
    </row>
    <row r="339" spans="1:25" ht="17" customHeight="1" x14ac:dyDescent="0.2">
      <c r="A339" s="1">
        <v>338</v>
      </c>
      <c r="B339" s="16" t="s">
        <v>725</v>
      </c>
      <c r="C339" s="13">
        <v>1933</v>
      </c>
      <c r="D339" s="49" t="s">
        <v>724</v>
      </c>
      <c r="E339" s="17">
        <v>731</v>
      </c>
      <c r="F339" s="7" t="s">
        <v>11</v>
      </c>
      <c r="G339" s="2"/>
      <c r="I339" s="3" t="s">
        <v>31</v>
      </c>
      <c r="J339" s="4" t="s">
        <v>338</v>
      </c>
      <c r="K339" s="20">
        <f t="shared" si="19"/>
        <v>0.14697236919459147</v>
      </c>
      <c r="L339" s="21">
        <v>17.5</v>
      </c>
      <c r="M339" s="28">
        <v>1</v>
      </c>
      <c r="N339" s="15">
        <v>2.5720164609053509</v>
      </c>
      <c r="O339" s="15">
        <v>0</v>
      </c>
      <c r="P339" s="15">
        <f>+N339+O339</f>
        <v>2.5720164609053509</v>
      </c>
      <c r="Q339" s="23">
        <v>1</v>
      </c>
      <c r="R339" s="8">
        <v>42224</v>
      </c>
      <c r="S339" s="6" t="s">
        <v>975</v>
      </c>
    </row>
    <row r="340" spans="1:25" ht="17" customHeight="1" x14ac:dyDescent="0.2">
      <c r="A340" s="1">
        <v>339</v>
      </c>
      <c r="B340" s="16" t="s">
        <v>982</v>
      </c>
      <c r="C340" s="13">
        <v>1934</v>
      </c>
      <c r="D340" s="49" t="s">
        <v>726</v>
      </c>
      <c r="E340" s="17">
        <v>735</v>
      </c>
      <c r="F340" s="7" t="s">
        <v>11</v>
      </c>
      <c r="G340" s="2"/>
      <c r="I340" s="3" t="s">
        <v>31</v>
      </c>
      <c r="J340" s="4" t="s">
        <v>343</v>
      </c>
      <c r="K340" s="20">
        <f t="shared" si="19"/>
        <v>0.14697236919459145</v>
      </c>
      <c r="L340" s="21">
        <v>2.75</v>
      </c>
      <c r="M340" s="28">
        <v>1</v>
      </c>
      <c r="N340" s="15">
        <v>0.40417401528512648</v>
      </c>
      <c r="O340" s="15">
        <v>0</v>
      </c>
      <c r="P340" s="15">
        <f>+N340+O340</f>
        <v>0.40417401528512648</v>
      </c>
      <c r="Q340" s="23">
        <v>1</v>
      </c>
      <c r="R340" s="8">
        <v>42224</v>
      </c>
      <c r="S340" s="6" t="s">
        <v>975</v>
      </c>
      <c r="Y340" s="25"/>
    </row>
    <row r="341" spans="1:25" ht="17" customHeight="1" x14ac:dyDescent="0.2">
      <c r="A341" s="1">
        <v>340</v>
      </c>
      <c r="B341" s="12" t="s">
        <v>344</v>
      </c>
      <c r="C341" s="13">
        <v>1934</v>
      </c>
      <c r="D341" s="49" t="s">
        <v>727</v>
      </c>
      <c r="E341" s="29">
        <v>736</v>
      </c>
      <c r="F341" s="7" t="s">
        <v>11</v>
      </c>
      <c r="G341" s="29"/>
      <c r="H341" s="10"/>
      <c r="I341" s="3" t="s">
        <v>8</v>
      </c>
      <c r="J341" s="4" t="s">
        <v>345</v>
      </c>
      <c r="K341" s="20">
        <f t="shared" si="19"/>
        <v>0.56381119906185861</v>
      </c>
      <c r="L341" s="9">
        <v>0.25</v>
      </c>
      <c r="M341" s="28">
        <v>1</v>
      </c>
      <c r="N341" s="55">
        <v>0.09</v>
      </c>
      <c r="O341" s="56">
        <v>5.0952799765464671E-2</v>
      </c>
      <c r="P341" s="15">
        <f>+O341+N341</f>
        <v>0.14095279976546465</v>
      </c>
      <c r="Q341" s="23">
        <v>144</v>
      </c>
      <c r="R341" s="24">
        <v>42722</v>
      </c>
      <c r="S341" s="6" t="s">
        <v>9</v>
      </c>
      <c r="Y341" s="25"/>
    </row>
    <row r="342" spans="1:25" ht="17" customHeight="1" x14ac:dyDescent="0.2">
      <c r="A342" s="1">
        <v>341</v>
      </c>
      <c r="B342" s="12" t="s">
        <v>344</v>
      </c>
      <c r="C342" s="13">
        <v>1934</v>
      </c>
      <c r="D342" s="49" t="s">
        <v>728</v>
      </c>
      <c r="E342" s="17">
        <v>737</v>
      </c>
      <c r="F342" s="7" t="s">
        <v>11</v>
      </c>
      <c r="G342" s="2"/>
      <c r="I342" s="3" t="s">
        <v>8</v>
      </c>
      <c r="J342" s="4" t="s">
        <v>346</v>
      </c>
      <c r="K342" s="20">
        <f t="shared" si="19"/>
        <v>0.14697236919459145</v>
      </c>
      <c r="L342" s="21">
        <v>0.5</v>
      </c>
      <c r="M342" s="28">
        <v>1</v>
      </c>
      <c r="N342" s="15">
        <v>7.3486184597295723E-2</v>
      </c>
      <c r="O342" s="15">
        <v>0</v>
      </c>
      <c r="P342" s="15">
        <f t="shared" ref="P342:P353" si="22">+N342+O342</f>
        <v>7.3486184597295723E-2</v>
      </c>
      <c r="Q342" s="23">
        <v>1</v>
      </c>
      <c r="R342" s="8">
        <v>42224</v>
      </c>
      <c r="S342" s="6" t="s">
        <v>975</v>
      </c>
      <c r="Y342" s="25"/>
    </row>
    <row r="343" spans="1:25" ht="16" customHeight="1" x14ac:dyDescent="0.2">
      <c r="A343" s="1">
        <v>342</v>
      </c>
      <c r="B343" s="12" t="s">
        <v>344</v>
      </c>
      <c r="C343" s="13">
        <v>1934</v>
      </c>
      <c r="D343" s="49" t="s">
        <v>729</v>
      </c>
      <c r="E343" s="17">
        <v>739</v>
      </c>
      <c r="F343" s="7" t="s">
        <v>11</v>
      </c>
      <c r="G343" s="2"/>
      <c r="I343" s="3" t="s">
        <v>8</v>
      </c>
      <c r="J343" s="4" t="s">
        <v>347</v>
      </c>
      <c r="K343" s="20">
        <f t="shared" si="19"/>
        <v>0.14697236919459147</v>
      </c>
      <c r="L343" s="21">
        <v>0.3</v>
      </c>
      <c r="M343" s="28">
        <v>1</v>
      </c>
      <c r="N343" s="15">
        <v>4.4091710758377436E-2</v>
      </c>
      <c r="O343" s="15">
        <v>0</v>
      </c>
      <c r="P343" s="15">
        <f t="shared" si="22"/>
        <v>4.4091710758377436E-2</v>
      </c>
      <c r="Q343" s="23">
        <v>1</v>
      </c>
      <c r="R343" s="8">
        <v>42224</v>
      </c>
      <c r="S343" s="6" t="s">
        <v>975</v>
      </c>
      <c r="Y343" s="25"/>
    </row>
    <row r="344" spans="1:25" ht="15" customHeight="1" x14ac:dyDescent="0.2">
      <c r="A344" s="1">
        <v>343</v>
      </c>
      <c r="B344" s="16" t="s">
        <v>730</v>
      </c>
      <c r="C344" s="13">
        <v>1934</v>
      </c>
      <c r="D344" s="49" t="s">
        <v>731</v>
      </c>
      <c r="E344" s="17">
        <v>740</v>
      </c>
      <c r="F344" s="7" t="s">
        <v>11</v>
      </c>
      <c r="G344" s="2"/>
      <c r="H344" s="19">
        <v>51</v>
      </c>
      <c r="I344" s="3" t="s">
        <v>8</v>
      </c>
      <c r="J344" s="4" t="s">
        <v>348</v>
      </c>
      <c r="K344" s="20">
        <f t="shared" si="19"/>
        <v>0.14697236919459145</v>
      </c>
      <c r="L344" s="21">
        <v>0.25</v>
      </c>
      <c r="M344" s="28">
        <v>1</v>
      </c>
      <c r="N344" s="15">
        <v>3.6743092298647861E-2</v>
      </c>
      <c r="O344" s="15">
        <v>0</v>
      </c>
      <c r="P344" s="15">
        <f t="shared" si="22"/>
        <v>3.6743092298647861E-2</v>
      </c>
      <c r="Q344" s="23">
        <v>1</v>
      </c>
      <c r="R344" s="8">
        <v>42224</v>
      </c>
      <c r="S344" s="6" t="s">
        <v>975</v>
      </c>
      <c r="Y344" s="25"/>
    </row>
    <row r="345" spans="1:25" ht="15" customHeight="1" x14ac:dyDescent="0.2">
      <c r="A345" s="1">
        <v>344</v>
      </c>
      <c r="B345" s="16" t="s">
        <v>730</v>
      </c>
      <c r="C345" s="13">
        <v>1934</v>
      </c>
      <c r="D345" s="49" t="s">
        <v>732</v>
      </c>
      <c r="E345" s="17">
        <v>741</v>
      </c>
      <c r="F345" s="7" t="s">
        <v>11</v>
      </c>
      <c r="G345" s="2"/>
      <c r="I345" s="3" t="s">
        <v>8</v>
      </c>
      <c r="J345" s="4" t="s">
        <v>349</v>
      </c>
      <c r="K345" s="20">
        <f t="shared" si="19"/>
        <v>0.14697236919459145</v>
      </c>
      <c r="L345" s="21">
        <v>0.25</v>
      </c>
      <c r="M345" s="28">
        <v>1</v>
      </c>
      <c r="N345" s="15">
        <v>3.6743092298647861E-2</v>
      </c>
      <c r="O345" s="15">
        <v>0</v>
      </c>
      <c r="P345" s="15">
        <f t="shared" si="22"/>
        <v>3.6743092298647861E-2</v>
      </c>
      <c r="Q345" s="23">
        <v>1</v>
      </c>
      <c r="R345" s="8">
        <v>42224</v>
      </c>
      <c r="S345" s="6" t="s">
        <v>975</v>
      </c>
      <c r="Y345" s="25"/>
    </row>
    <row r="346" spans="1:25" ht="16" customHeight="1" x14ac:dyDescent="0.2">
      <c r="A346" s="1">
        <v>345</v>
      </c>
      <c r="B346" s="16" t="s">
        <v>730</v>
      </c>
      <c r="C346" s="13">
        <v>1934</v>
      </c>
      <c r="D346" s="49" t="s">
        <v>733</v>
      </c>
      <c r="E346" s="17">
        <v>742</v>
      </c>
      <c r="F346" s="7" t="s">
        <v>11</v>
      </c>
      <c r="G346" s="2"/>
      <c r="I346" s="3" t="s">
        <v>8</v>
      </c>
      <c r="J346" s="4" t="s">
        <v>350</v>
      </c>
      <c r="K346" s="20">
        <f t="shared" si="19"/>
        <v>0.14697236919459145</v>
      </c>
      <c r="L346" s="21">
        <v>0.25</v>
      </c>
      <c r="M346" s="28">
        <v>1</v>
      </c>
      <c r="N346" s="15">
        <v>3.6743092298647861E-2</v>
      </c>
      <c r="O346" s="15">
        <v>0</v>
      </c>
      <c r="P346" s="15">
        <f t="shared" si="22"/>
        <v>3.6743092298647861E-2</v>
      </c>
      <c r="Q346" s="23">
        <v>1</v>
      </c>
      <c r="R346" s="8">
        <v>42224</v>
      </c>
      <c r="S346" s="6" t="s">
        <v>975</v>
      </c>
      <c r="Y346" s="25"/>
    </row>
    <row r="347" spans="1:25" ht="15" customHeight="1" x14ac:dyDescent="0.2">
      <c r="A347" s="1">
        <v>346</v>
      </c>
      <c r="B347" s="16" t="s">
        <v>730</v>
      </c>
      <c r="C347" s="13">
        <v>1934</v>
      </c>
      <c r="D347" s="49" t="s">
        <v>734</v>
      </c>
      <c r="E347" s="17">
        <v>743</v>
      </c>
      <c r="F347" s="7" t="s">
        <v>11</v>
      </c>
      <c r="G347" s="2"/>
      <c r="I347" s="3" t="s">
        <v>8</v>
      </c>
      <c r="J347" s="4" t="s">
        <v>351</v>
      </c>
      <c r="K347" s="20">
        <f t="shared" si="19"/>
        <v>0.14697236919459147</v>
      </c>
      <c r="L347" s="21">
        <v>0.75</v>
      </c>
      <c r="M347" s="28">
        <v>1</v>
      </c>
      <c r="N347" s="15">
        <v>0.1102292768959436</v>
      </c>
      <c r="O347" s="15">
        <v>0</v>
      </c>
      <c r="P347" s="15">
        <f t="shared" si="22"/>
        <v>0.1102292768959436</v>
      </c>
      <c r="Q347" s="23">
        <v>1</v>
      </c>
      <c r="R347" s="8">
        <v>42224</v>
      </c>
      <c r="S347" s="6" t="s">
        <v>975</v>
      </c>
      <c r="Y347" s="25"/>
    </row>
    <row r="348" spans="1:25" ht="15" customHeight="1" x14ac:dyDescent="0.2">
      <c r="A348" s="1">
        <v>347</v>
      </c>
      <c r="B348" s="16" t="s">
        <v>730</v>
      </c>
      <c r="C348" s="13">
        <v>1934</v>
      </c>
      <c r="D348" s="49" t="s">
        <v>735</v>
      </c>
      <c r="E348" s="17">
        <v>744</v>
      </c>
      <c r="F348" s="7" t="s">
        <v>11</v>
      </c>
      <c r="G348" s="2"/>
      <c r="I348" s="3" t="s">
        <v>8</v>
      </c>
      <c r="J348" s="4" t="s">
        <v>352</v>
      </c>
      <c r="K348" s="20">
        <f t="shared" si="19"/>
        <v>0.14697236919459145</v>
      </c>
      <c r="L348" s="21">
        <v>1.75</v>
      </c>
      <c r="M348" s="28">
        <v>1</v>
      </c>
      <c r="N348" s="15">
        <v>0.25720164609053503</v>
      </c>
      <c r="O348" s="15">
        <v>0</v>
      </c>
      <c r="P348" s="15">
        <f t="shared" si="22"/>
        <v>0.25720164609053503</v>
      </c>
      <c r="Q348" s="23">
        <v>1</v>
      </c>
      <c r="R348" s="8">
        <v>42224</v>
      </c>
      <c r="S348" s="6" t="s">
        <v>975</v>
      </c>
      <c r="Y348" s="25"/>
    </row>
    <row r="349" spans="1:25" ht="15" customHeight="1" x14ac:dyDescent="0.2">
      <c r="A349" s="1">
        <v>348</v>
      </c>
      <c r="B349" s="16" t="s">
        <v>730</v>
      </c>
      <c r="C349" s="13">
        <v>1934</v>
      </c>
      <c r="D349" s="49" t="s">
        <v>736</v>
      </c>
      <c r="E349" s="17">
        <v>745</v>
      </c>
      <c r="F349" s="7" t="s">
        <v>11</v>
      </c>
      <c r="G349" s="2"/>
      <c r="I349" s="3" t="s">
        <v>8</v>
      </c>
      <c r="J349" s="4" t="s">
        <v>353</v>
      </c>
      <c r="K349" s="20">
        <f t="shared" si="19"/>
        <v>0.14697236919459147</v>
      </c>
      <c r="L349" s="21">
        <v>2.5</v>
      </c>
      <c r="M349" s="28">
        <v>1</v>
      </c>
      <c r="N349" s="15">
        <v>0.36743092298647867</v>
      </c>
      <c r="O349" s="15">
        <v>0</v>
      </c>
      <c r="P349" s="15">
        <f t="shared" si="22"/>
        <v>0.36743092298647867</v>
      </c>
      <c r="Q349" s="23">
        <v>1</v>
      </c>
      <c r="R349" s="8">
        <v>42224</v>
      </c>
      <c r="S349" s="6" t="s">
        <v>975</v>
      </c>
      <c r="Y349" s="25"/>
    </row>
    <row r="350" spans="1:25" ht="15" customHeight="1" x14ac:dyDescent="0.2">
      <c r="A350" s="1">
        <v>349</v>
      </c>
      <c r="B350" s="16" t="s">
        <v>730</v>
      </c>
      <c r="C350" s="13">
        <v>1934</v>
      </c>
      <c r="D350" s="49" t="s">
        <v>737</v>
      </c>
      <c r="E350" s="17">
        <v>746</v>
      </c>
      <c r="F350" s="7" t="s">
        <v>11</v>
      </c>
      <c r="G350" s="2"/>
      <c r="I350" s="3" t="s">
        <v>8</v>
      </c>
      <c r="J350" s="4" t="s">
        <v>354</v>
      </c>
      <c r="K350" s="20">
        <f t="shared" si="19"/>
        <v>0.14697236919459145</v>
      </c>
      <c r="L350" s="21">
        <v>2</v>
      </c>
      <c r="M350" s="28">
        <v>1</v>
      </c>
      <c r="N350" s="15">
        <v>0.29394473838918289</v>
      </c>
      <c r="O350" s="15">
        <v>0</v>
      </c>
      <c r="P350" s="15">
        <f t="shared" si="22"/>
        <v>0.29394473838918289</v>
      </c>
      <c r="Q350" s="23">
        <v>1</v>
      </c>
      <c r="R350" s="8">
        <v>42224</v>
      </c>
      <c r="S350" s="6" t="s">
        <v>975</v>
      </c>
      <c r="Y350" s="25"/>
    </row>
    <row r="351" spans="1:25" ht="16" customHeight="1" x14ac:dyDescent="0.2">
      <c r="A351" s="1">
        <v>350</v>
      </c>
      <c r="B351" s="16" t="s">
        <v>730</v>
      </c>
      <c r="C351" s="13">
        <v>1934</v>
      </c>
      <c r="D351" s="49" t="s">
        <v>738</v>
      </c>
      <c r="E351" s="17">
        <v>747</v>
      </c>
      <c r="F351" s="7" t="s">
        <v>11</v>
      </c>
      <c r="G351" s="2"/>
      <c r="I351" s="3" t="s">
        <v>8</v>
      </c>
      <c r="J351" s="4" t="s">
        <v>355</v>
      </c>
      <c r="K351" s="20">
        <f t="shared" si="19"/>
        <v>0.14697236919459145</v>
      </c>
      <c r="L351" s="21">
        <v>4.75</v>
      </c>
      <c r="M351" s="28">
        <v>1</v>
      </c>
      <c r="N351" s="15">
        <v>0.69811875367430942</v>
      </c>
      <c r="O351" s="15">
        <v>0</v>
      </c>
      <c r="P351" s="15">
        <f t="shared" si="22"/>
        <v>0.69811875367430942</v>
      </c>
      <c r="Q351" s="23">
        <v>1</v>
      </c>
      <c r="R351" s="8">
        <v>42224</v>
      </c>
      <c r="S351" s="6" t="s">
        <v>975</v>
      </c>
      <c r="Y351" s="25"/>
    </row>
    <row r="352" spans="1:25" ht="15" customHeight="1" x14ac:dyDescent="0.2">
      <c r="A352" s="1">
        <v>351</v>
      </c>
      <c r="B352" s="16" t="s">
        <v>730</v>
      </c>
      <c r="C352" s="13">
        <v>1934</v>
      </c>
      <c r="D352" s="49" t="s">
        <v>739</v>
      </c>
      <c r="E352" s="17">
        <v>748</v>
      </c>
      <c r="F352" s="7" t="s">
        <v>11</v>
      </c>
      <c r="G352" s="2"/>
      <c r="I352" s="3" t="s">
        <v>8</v>
      </c>
      <c r="J352" s="4" t="s">
        <v>356</v>
      </c>
      <c r="K352" s="20">
        <f t="shared" si="19"/>
        <v>0.14697236919459145</v>
      </c>
      <c r="L352" s="21">
        <v>1.75</v>
      </c>
      <c r="M352" s="28">
        <v>1</v>
      </c>
      <c r="N352" s="15">
        <v>0.25720164609053503</v>
      </c>
      <c r="O352" s="15">
        <v>0</v>
      </c>
      <c r="P352" s="15">
        <f t="shared" si="22"/>
        <v>0.25720164609053503</v>
      </c>
      <c r="Q352" s="23">
        <v>1</v>
      </c>
      <c r="R352" s="8">
        <v>42224</v>
      </c>
      <c r="S352" s="6" t="s">
        <v>975</v>
      </c>
      <c r="Y352" s="25"/>
    </row>
    <row r="353" spans="1:25" ht="15" customHeight="1" x14ac:dyDescent="0.2">
      <c r="A353" s="1">
        <v>352</v>
      </c>
      <c r="B353" s="16" t="s">
        <v>730</v>
      </c>
      <c r="C353" s="13">
        <v>1934</v>
      </c>
      <c r="D353" s="49" t="s">
        <v>740</v>
      </c>
      <c r="E353" s="17">
        <v>749</v>
      </c>
      <c r="F353" s="7" t="s">
        <v>11</v>
      </c>
      <c r="G353" s="2"/>
      <c r="I353" s="3" t="s">
        <v>8</v>
      </c>
      <c r="J353" s="4" t="s">
        <v>357</v>
      </c>
      <c r="K353" s="20">
        <f t="shared" si="19"/>
        <v>0.14697236919459147</v>
      </c>
      <c r="L353" s="21">
        <v>2.5</v>
      </c>
      <c r="M353" s="28">
        <v>1</v>
      </c>
      <c r="N353" s="15">
        <v>0.36743092298647867</v>
      </c>
      <c r="O353" s="15">
        <v>0</v>
      </c>
      <c r="P353" s="15">
        <f t="shared" si="22"/>
        <v>0.36743092298647867</v>
      </c>
      <c r="Q353" s="23">
        <v>1</v>
      </c>
      <c r="R353" s="8">
        <v>42224</v>
      </c>
      <c r="S353" s="6" t="s">
        <v>975</v>
      </c>
      <c r="Y353" s="25"/>
    </row>
    <row r="354" spans="1:25" ht="15" customHeight="1" x14ac:dyDescent="0.2">
      <c r="A354" s="1">
        <v>353</v>
      </c>
      <c r="B354" s="16" t="s">
        <v>741</v>
      </c>
      <c r="C354" s="13">
        <v>1934</v>
      </c>
      <c r="D354" s="49" t="s">
        <v>742</v>
      </c>
      <c r="E354" s="17">
        <v>750</v>
      </c>
      <c r="F354" s="7" t="s">
        <v>11</v>
      </c>
      <c r="G354" s="26"/>
      <c r="I354" s="3" t="s">
        <v>31</v>
      </c>
      <c r="J354" s="4" t="s">
        <v>358</v>
      </c>
      <c r="K354" s="20">
        <f t="shared" si="19"/>
        <v>0.3287272727272727</v>
      </c>
      <c r="L354" s="21">
        <v>27.5</v>
      </c>
      <c r="M354" s="28">
        <v>1</v>
      </c>
      <c r="N354" s="15">
        <v>6.5</v>
      </c>
      <c r="O354" s="15">
        <v>2.54</v>
      </c>
      <c r="P354" s="15">
        <f>+O354+N354</f>
        <v>9.0399999999999991</v>
      </c>
      <c r="Q354" s="23">
        <v>7</v>
      </c>
      <c r="R354" s="24">
        <v>42234</v>
      </c>
      <c r="S354" s="6" t="s">
        <v>12</v>
      </c>
      <c r="Y354" s="25"/>
    </row>
    <row r="355" spans="1:25" ht="16" customHeight="1" x14ac:dyDescent="0.2">
      <c r="A355" s="1">
        <v>354</v>
      </c>
      <c r="B355" s="16" t="s">
        <v>730</v>
      </c>
      <c r="C355" s="13">
        <v>1934</v>
      </c>
      <c r="D355" s="49" t="s">
        <v>743</v>
      </c>
      <c r="E355" s="17">
        <v>751</v>
      </c>
      <c r="F355" s="7" t="s">
        <v>11</v>
      </c>
      <c r="G355" s="26"/>
      <c r="I355" s="3" t="s">
        <v>31</v>
      </c>
      <c r="J355" s="4" t="s">
        <v>359</v>
      </c>
      <c r="K355" s="20">
        <f t="shared" si="19"/>
        <v>0.17588235294117649</v>
      </c>
      <c r="L355" s="21">
        <v>17</v>
      </c>
      <c r="M355" s="28">
        <v>1</v>
      </c>
      <c r="N355" s="15">
        <v>1.99</v>
      </c>
      <c r="O355" s="15">
        <v>1</v>
      </c>
      <c r="P355" s="15">
        <f>+O355+N355</f>
        <v>2.99</v>
      </c>
      <c r="Q355" s="23">
        <v>128</v>
      </c>
      <c r="R355" s="24">
        <v>42364</v>
      </c>
      <c r="S355" s="6" t="s">
        <v>12</v>
      </c>
      <c r="Y355" s="25"/>
    </row>
    <row r="356" spans="1:25" ht="16" customHeight="1" x14ac:dyDescent="0.2">
      <c r="A356" s="1">
        <v>355</v>
      </c>
      <c r="B356" s="12" t="s">
        <v>339</v>
      </c>
      <c r="C356" s="13">
        <v>1934</v>
      </c>
      <c r="D356" s="49" t="s">
        <v>712</v>
      </c>
      <c r="E356" s="29" t="s">
        <v>340</v>
      </c>
      <c r="F356" s="7" t="s">
        <v>11</v>
      </c>
      <c r="G356" s="29"/>
      <c r="H356" s="10"/>
      <c r="I356" s="3" t="s">
        <v>211</v>
      </c>
      <c r="J356" s="4" t="s">
        <v>341</v>
      </c>
      <c r="K356" s="20">
        <f t="shared" si="19"/>
        <v>0.35</v>
      </c>
      <c r="L356" s="9">
        <v>0.25</v>
      </c>
      <c r="M356" s="28">
        <v>1</v>
      </c>
      <c r="N356" s="15">
        <f>0.35*L356</f>
        <v>8.7499999999999994E-2</v>
      </c>
      <c r="O356" s="15">
        <v>0</v>
      </c>
      <c r="P356" s="15">
        <f>+O356+N356</f>
        <v>8.7499999999999994E-2</v>
      </c>
      <c r="Q356" s="23">
        <v>152</v>
      </c>
      <c r="R356" s="24">
        <v>42768</v>
      </c>
      <c r="S356" s="6" t="s">
        <v>971</v>
      </c>
      <c r="Y356" s="25"/>
    </row>
    <row r="357" spans="1:25" ht="15" customHeight="1" x14ac:dyDescent="0.2">
      <c r="A357" s="1">
        <v>356</v>
      </c>
      <c r="B357" s="16" t="s">
        <v>360</v>
      </c>
      <c r="C357" s="13">
        <v>1934</v>
      </c>
      <c r="D357" s="49" t="s">
        <v>744</v>
      </c>
      <c r="E357" s="26" t="s">
        <v>361</v>
      </c>
      <c r="F357" s="7" t="s">
        <v>11</v>
      </c>
      <c r="G357" s="26"/>
      <c r="I357" s="3" t="s">
        <v>746</v>
      </c>
      <c r="J357" s="4" t="s">
        <v>747</v>
      </c>
      <c r="K357" s="20">
        <f t="shared" si="19"/>
        <v>0.21534455519723766</v>
      </c>
      <c r="L357" s="9">
        <v>0.8</v>
      </c>
      <c r="M357" s="28">
        <v>1</v>
      </c>
      <c r="N357" s="15">
        <v>0.11</v>
      </c>
      <c r="O357" s="15">
        <v>6.2275644157790147E-2</v>
      </c>
      <c r="P357" s="15">
        <f>+O357+N357</f>
        <v>0.17227564415779015</v>
      </c>
      <c r="Q357" s="23">
        <v>144</v>
      </c>
      <c r="R357" s="24">
        <v>42722</v>
      </c>
      <c r="S357" s="6" t="s">
        <v>9</v>
      </c>
      <c r="Y357" s="25"/>
    </row>
    <row r="358" spans="1:25" ht="15" customHeight="1" x14ac:dyDescent="0.2">
      <c r="A358" s="1">
        <v>357</v>
      </c>
      <c r="B358" s="16" t="s">
        <v>360</v>
      </c>
      <c r="C358" s="13">
        <v>1936</v>
      </c>
      <c r="D358" s="49" t="s">
        <v>745</v>
      </c>
      <c r="E358" s="26" t="s">
        <v>362</v>
      </c>
      <c r="F358" s="7" t="s">
        <v>11</v>
      </c>
      <c r="G358" s="26"/>
      <c r="I358" s="3" t="s">
        <v>746</v>
      </c>
      <c r="J358" s="4" t="s">
        <v>747</v>
      </c>
      <c r="K358" s="20">
        <f t="shared" si="19"/>
        <v>0.40272228504418472</v>
      </c>
      <c r="L358" s="9">
        <v>0.35</v>
      </c>
      <c r="M358" s="28">
        <v>1</v>
      </c>
      <c r="N358" s="15">
        <v>0.09</v>
      </c>
      <c r="O358" s="15">
        <v>5.0952799765464671E-2</v>
      </c>
      <c r="P358" s="15">
        <f>+O358+N358</f>
        <v>0.14095279976546465</v>
      </c>
      <c r="Q358" s="23">
        <v>144</v>
      </c>
      <c r="R358" s="24">
        <v>42722</v>
      </c>
      <c r="S358" s="6" t="s">
        <v>9</v>
      </c>
      <c r="Y358" s="25"/>
    </row>
    <row r="359" spans="1:25" ht="15" customHeight="1" x14ac:dyDescent="0.2">
      <c r="A359" s="1">
        <v>358</v>
      </c>
      <c r="B359" s="16" t="s">
        <v>363</v>
      </c>
      <c r="C359" s="13">
        <v>1935</v>
      </c>
      <c r="D359" s="49" t="s">
        <v>748</v>
      </c>
      <c r="E359" s="17">
        <v>772</v>
      </c>
      <c r="F359" s="7" t="s">
        <v>11</v>
      </c>
      <c r="G359" s="2"/>
      <c r="I359" s="3" t="s">
        <v>8</v>
      </c>
      <c r="J359" s="4" t="s">
        <v>364</v>
      </c>
      <c r="K359" s="20">
        <f t="shared" si="19"/>
        <v>0.14697236919459145</v>
      </c>
      <c r="L359" s="21">
        <v>2.25</v>
      </c>
      <c r="M359" s="28">
        <v>1</v>
      </c>
      <c r="N359" s="15">
        <v>0.33068783068783075</v>
      </c>
      <c r="O359" s="15">
        <v>0</v>
      </c>
      <c r="P359" s="15">
        <f>+N359+O359</f>
        <v>0.33068783068783075</v>
      </c>
      <c r="Q359" s="23">
        <v>1</v>
      </c>
      <c r="R359" s="8">
        <v>42224</v>
      </c>
      <c r="S359" s="6" t="s">
        <v>975</v>
      </c>
      <c r="Y359" s="25"/>
    </row>
    <row r="360" spans="1:25" ht="16" customHeight="1" x14ac:dyDescent="0.2">
      <c r="A360" s="1">
        <v>359</v>
      </c>
      <c r="B360" s="16" t="s">
        <v>363</v>
      </c>
      <c r="C360" s="13">
        <v>1935</v>
      </c>
      <c r="D360" s="49" t="s">
        <v>749</v>
      </c>
      <c r="E360" s="17">
        <v>773</v>
      </c>
      <c r="F360" s="7" t="s">
        <v>11</v>
      </c>
      <c r="G360" s="2"/>
      <c r="I360" s="3" t="s">
        <v>8</v>
      </c>
      <c r="J360" s="4" t="s">
        <v>365</v>
      </c>
      <c r="K360" s="20">
        <f t="shared" si="19"/>
        <v>0.14697236919459145</v>
      </c>
      <c r="L360" s="21">
        <v>1.85</v>
      </c>
      <c r="M360" s="28">
        <v>1</v>
      </c>
      <c r="N360" s="15">
        <v>0.27189888300999421</v>
      </c>
      <c r="O360" s="15">
        <v>0</v>
      </c>
      <c r="P360" s="15">
        <f>+N360+O360</f>
        <v>0.27189888300999421</v>
      </c>
      <c r="Q360" s="23">
        <v>1</v>
      </c>
      <c r="R360" s="8">
        <v>42224</v>
      </c>
      <c r="S360" s="6" t="s">
        <v>975</v>
      </c>
      <c r="Y360" s="25"/>
    </row>
    <row r="361" spans="1:25" ht="15" customHeight="1" x14ac:dyDescent="0.2">
      <c r="A361" s="1">
        <v>360</v>
      </c>
      <c r="B361" s="16" t="s">
        <v>363</v>
      </c>
      <c r="C361" s="13">
        <v>1935</v>
      </c>
      <c r="D361" s="49" t="s">
        <v>750</v>
      </c>
      <c r="E361" s="17">
        <v>774</v>
      </c>
      <c r="F361" s="7" t="s">
        <v>11</v>
      </c>
      <c r="G361" s="2"/>
      <c r="I361" s="3" t="s">
        <v>8</v>
      </c>
      <c r="J361" s="4" t="s">
        <v>366</v>
      </c>
      <c r="K361" s="20">
        <f t="shared" si="19"/>
        <v>0.14697236919459145</v>
      </c>
      <c r="L361" s="21">
        <v>3.5</v>
      </c>
      <c r="M361" s="28">
        <v>1</v>
      </c>
      <c r="N361" s="15">
        <v>0.51440329218107006</v>
      </c>
      <c r="O361" s="15">
        <v>0</v>
      </c>
      <c r="P361" s="15">
        <f>+N361+O361</f>
        <v>0.51440329218107006</v>
      </c>
      <c r="Q361" s="23">
        <v>1</v>
      </c>
      <c r="R361" s="8">
        <v>42224</v>
      </c>
      <c r="S361" s="6" t="s">
        <v>975</v>
      </c>
    </row>
    <row r="362" spans="1:25" ht="15" customHeight="1" x14ac:dyDescent="0.2">
      <c r="A362" s="1">
        <v>361</v>
      </c>
      <c r="B362" s="16" t="s">
        <v>363</v>
      </c>
      <c r="C362" s="13">
        <v>1935</v>
      </c>
      <c r="D362" s="49" t="s">
        <v>751</v>
      </c>
      <c r="E362" s="17">
        <v>775</v>
      </c>
      <c r="F362" s="7" t="s">
        <v>11</v>
      </c>
      <c r="G362" s="2"/>
      <c r="I362" s="3" t="s">
        <v>8</v>
      </c>
      <c r="J362" s="4" t="s">
        <v>367</v>
      </c>
      <c r="K362" s="20">
        <f t="shared" si="19"/>
        <v>0.14697236919459147</v>
      </c>
      <c r="L362" s="21">
        <v>3</v>
      </c>
      <c r="M362" s="28">
        <v>1</v>
      </c>
      <c r="N362" s="15">
        <v>0.44091710758377439</v>
      </c>
      <c r="O362" s="15">
        <v>0</v>
      </c>
      <c r="P362" s="15">
        <f>+N362+O362</f>
        <v>0.44091710758377439</v>
      </c>
      <c r="Q362" s="23">
        <v>1</v>
      </c>
      <c r="R362" s="8">
        <v>42224</v>
      </c>
      <c r="S362" s="6" t="s">
        <v>975</v>
      </c>
      <c r="Y362" s="25"/>
    </row>
    <row r="363" spans="1:25" ht="15" customHeight="1" x14ac:dyDescent="0.2">
      <c r="A363" s="1">
        <v>362</v>
      </c>
      <c r="B363" s="12" t="s">
        <v>752</v>
      </c>
      <c r="C363" s="13">
        <v>1934</v>
      </c>
      <c r="D363" s="49" t="s">
        <v>753</v>
      </c>
      <c r="E363" s="29" t="s">
        <v>368</v>
      </c>
      <c r="F363" s="7" t="s">
        <v>11</v>
      </c>
      <c r="G363" s="29"/>
      <c r="H363" s="10"/>
      <c r="I363" s="3" t="s">
        <v>211</v>
      </c>
      <c r="J363" s="4" t="s">
        <v>369</v>
      </c>
      <c r="K363" s="20">
        <f t="shared" si="19"/>
        <v>0.68910257663116059</v>
      </c>
      <c r="L363" s="9">
        <v>1</v>
      </c>
      <c r="M363" s="28">
        <v>1</v>
      </c>
      <c r="N363" s="55">
        <v>0.44</v>
      </c>
      <c r="O363" s="56">
        <v>0.24910257663116059</v>
      </c>
      <c r="P363" s="15">
        <f>+O363+N363</f>
        <v>0.68910257663116059</v>
      </c>
      <c r="Q363" s="23">
        <v>144</v>
      </c>
      <c r="R363" s="24">
        <v>42722</v>
      </c>
      <c r="S363" s="6" t="s">
        <v>9</v>
      </c>
      <c r="Y363" s="25"/>
    </row>
    <row r="364" spans="1:25" ht="15" customHeight="1" x14ac:dyDescent="0.2">
      <c r="A364" s="1">
        <v>363</v>
      </c>
      <c r="B364" s="12" t="s">
        <v>752</v>
      </c>
      <c r="C364" s="13">
        <v>1935</v>
      </c>
      <c r="D364" s="49" t="s">
        <v>754</v>
      </c>
      <c r="E364" s="17" t="s">
        <v>370</v>
      </c>
      <c r="F364" s="7" t="s">
        <v>11</v>
      </c>
      <c r="G364" s="2"/>
      <c r="I364" s="3" t="s">
        <v>211</v>
      </c>
      <c r="J364" s="4" t="s">
        <v>371</v>
      </c>
      <c r="K364" s="20">
        <f t="shared" si="19"/>
        <v>0.14697236919459145</v>
      </c>
      <c r="L364" s="21">
        <v>2</v>
      </c>
      <c r="M364" s="28">
        <v>1</v>
      </c>
      <c r="N364" s="15">
        <v>0.29394473838918289</v>
      </c>
      <c r="O364" s="15">
        <v>0</v>
      </c>
      <c r="P364" s="15">
        <f>+N364+O364</f>
        <v>0.29394473838918289</v>
      </c>
      <c r="Q364" s="23">
        <v>1</v>
      </c>
      <c r="R364" s="8">
        <v>42224</v>
      </c>
      <c r="S364" s="6" t="s">
        <v>975</v>
      </c>
      <c r="Y364" s="25"/>
    </row>
    <row r="365" spans="1:25" ht="15" customHeight="1" x14ac:dyDescent="0.2">
      <c r="A365" s="1">
        <v>364</v>
      </c>
      <c r="B365" s="12" t="s">
        <v>752</v>
      </c>
      <c r="C365" s="13">
        <v>1937</v>
      </c>
      <c r="D365" s="49" t="s">
        <v>755</v>
      </c>
      <c r="E365" s="17" t="s">
        <v>372</v>
      </c>
      <c r="F365" s="7" t="s">
        <v>11</v>
      </c>
      <c r="G365" s="2"/>
      <c r="I365" s="3" t="s">
        <v>211</v>
      </c>
      <c r="J365" s="4" t="s">
        <v>373</v>
      </c>
      <c r="K365" s="20">
        <f t="shared" si="19"/>
        <v>0.14697236919459145</v>
      </c>
      <c r="L365" s="21">
        <v>5.4</v>
      </c>
      <c r="M365" s="28">
        <v>1</v>
      </c>
      <c r="N365" s="15">
        <v>0.79365079365079383</v>
      </c>
      <c r="O365" s="15">
        <v>0</v>
      </c>
      <c r="P365" s="15">
        <f>+N365+O365</f>
        <v>0.79365079365079383</v>
      </c>
      <c r="Q365" s="23">
        <v>1</v>
      </c>
      <c r="R365" s="8">
        <v>42224</v>
      </c>
      <c r="S365" s="6" t="s">
        <v>975</v>
      </c>
    </row>
    <row r="366" spans="1:25" ht="15" customHeight="1" x14ac:dyDescent="0.2">
      <c r="A366" s="1">
        <v>365</v>
      </c>
      <c r="B366" s="16" t="s">
        <v>756</v>
      </c>
      <c r="C366" s="13">
        <v>1936</v>
      </c>
      <c r="D366" s="49" t="s">
        <v>757</v>
      </c>
      <c r="E366" s="17">
        <v>776</v>
      </c>
      <c r="F366" s="7" t="s">
        <v>11</v>
      </c>
      <c r="G366" s="26"/>
      <c r="I366" s="3" t="s">
        <v>8</v>
      </c>
      <c r="J366" s="4" t="s">
        <v>374</v>
      </c>
      <c r="K366" s="20">
        <f t="shared" si="19"/>
        <v>0.1</v>
      </c>
      <c r="L366" s="21">
        <v>0.5</v>
      </c>
      <c r="M366" s="28">
        <v>1</v>
      </c>
      <c r="N366" s="15">
        <v>0.05</v>
      </c>
      <c r="O366" s="15">
        <v>0</v>
      </c>
      <c r="P366" s="15">
        <f>+O366+N366</f>
        <v>0.05</v>
      </c>
      <c r="Q366" s="23">
        <v>114</v>
      </c>
      <c r="R366" s="24">
        <v>42343</v>
      </c>
      <c r="S366" s="6" t="s">
        <v>12</v>
      </c>
    </row>
    <row r="367" spans="1:25" ht="15" customHeight="1" x14ac:dyDescent="0.2">
      <c r="A367" s="1">
        <v>366</v>
      </c>
      <c r="B367" s="16" t="s">
        <v>756</v>
      </c>
      <c r="C367" s="13">
        <v>1936</v>
      </c>
      <c r="D367" s="49" t="s">
        <v>758</v>
      </c>
      <c r="E367" s="17">
        <v>777</v>
      </c>
      <c r="F367" s="7" t="s">
        <v>11</v>
      </c>
      <c r="G367" s="2"/>
      <c r="I367" s="3" t="s">
        <v>8</v>
      </c>
      <c r="J367" s="4" t="s">
        <v>375</v>
      </c>
      <c r="K367" s="20">
        <f t="shared" si="19"/>
        <v>0.14697236919459145</v>
      </c>
      <c r="L367" s="21">
        <v>0.5</v>
      </c>
      <c r="M367" s="28">
        <v>1</v>
      </c>
      <c r="N367" s="15">
        <v>7.3486184597295723E-2</v>
      </c>
      <c r="O367" s="15">
        <v>0</v>
      </c>
      <c r="P367" s="15">
        <f t="shared" ref="P367:P386" si="23">+N367+O367</f>
        <v>7.3486184597295723E-2</v>
      </c>
      <c r="Q367" s="23">
        <v>1</v>
      </c>
      <c r="R367" s="8">
        <v>42224</v>
      </c>
      <c r="S367" s="6" t="s">
        <v>975</v>
      </c>
      <c r="Y367" s="25"/>
    </row>
    <row r="368" spans="1:25" ht="15" customHeight="1" x14ac:dyDescent="0.2">
      <c r="A368" s="1">
        <v>367</v>
      </c>
      <c r="B368" s="16" t="s">
        <v>756</v>
      </c>
      <c r="C368" s="13">
        <v>1936</v>
      </c>
      <c r="D368" s="49" t="s">
        <v>759</v>
      </c>
      <c r="E368" s="17">
        <v>782</v>
      </c>
      <c r="F368" s="7" t="s">
        <v>11</v>
      </c>
      <c r="G368" s="2"/>
      <c r="I368" s="3" t="s">
        <v>8</v>
      </c>
      <c r="J368" s="4" t="s">
        <v>376</v>
      </c>
      <c r="K368" s="20">
        <f t="shared" si="19"/>
        <v>0.14697236919459145</v>
      </c>
      <c r="L368" s="21">
        <v>0.55000000000000004</v>
      </c>
      <c r="M368" s="28">
        <v>1</v>
      </c>
      <c r="N368" s="15">
        <v>8.0834803057025298E-2</v>
      </c>
      <c r="O368" s="15">
        <v>0</v>
      </c>
      <c r="P368" s="15">
        <f t="shared" si="23"/>
        <v>8.0834803057025298E-2</v>
      </c>
      <c r="Q368" s="23">
        <v>1</v>
      </c>
      <c r="R368" s="8">
        <v>42224</v>
      </c>
      <c r="S368" s="6" t="s">
        <v>975</v>
      </c>
      <c r="Y368" s="25"/>
    </row>
    <row r="369" spans="1:25" ht="15" customHeight="1" x14ac:dyDescent="0.2">
      <c r="A369" s="1">
        <v>368</v>
      </c>
      <c r="B369" s="16" t="s">
        <v>756</v>
      </c>
      <c r="C369" s="13">
        <v>1936</v>
      </c>
      <c r="D369" s="49" t="s">
        <v>760</v>
      </c>
      <c r="E369" s="17">
        <v>783</v>
      </c>
      <c r="F369" s="7" t="s">
        <v>11</v>
      </c>
      <c r="G369" s="2"/>
      <c r="I369" s="3" t="s">
        <v>8</v>
      </c>
      <c r="J369" s="4" t="s">
        <v>377</v>
      </c>
      <c r="K369" s="20">
        <f t="shared" si="19"/>
        <v>0.14697236919459147</v>
      </c>
      <c r="L369" s="21">
        <v>0.45</v>
      </c>
      <c r="M369" s="28">
        <v>1</v>
      </c>
      <c r="N369" s="15">
        <v>6.6137566137566162E-2</v>
      </c>
      <c r="O369" s="15">
        <v>0</v>
      </c>
      <c r="P369" s="15">
        <f t="shared" si="23"/>
        <v>6.6137566137566162E-2</v>
      </c>
      <c r="Q369" s="23">
        <v>1</v>
      </c>
      <c r="R369" s="8">
        <v>42224</v>
      </c>
      <c r="S369" s="6" t="s">
        <v>975</v>
      </c>
      <c r="Y369" s="25"/>
    </row>
    <row r="370" spans="1:25" ht="15" customHeight="1" x14ac:dyDescent="0.2">
      <c r="A370" s="1">
        <v>369</v>
      </c>
      <c r="B370" s="16" t="s">
        <v>756</v>
      </c>
      <c r="C370" s="13">
        <v>1936</v>
      </c>
      <c r="D370" s="49" t="s">
        <v>761</v>
      </c>
      <c r="E370" s="17">
        <v>784</v>
      </c>
      <c r="F370" s="7" t="s">
        <v>11</v>
      </c>
      <c r="G370" s="2"/>
      <c r="I370" s="3" t="s">
        <v>8</v>
      </c>
      <c r="J370" s="4" t="s">
        <v>378</v>
      </c>
      <c r="K370" s="20">
        <f t="shared" si="19"/>
        <v>0.14697236919459145</v>
      </c>
      <c r="L370" s="21">
        <v>0.4</v>
      </c>
      <c r="M370" s="28">
        <v>1</v>
      </c>
      <c r="N370" s="15">
        <v>5.8788947677836587E-2</v>
      </c>
      <c r="O370" s="15">
        <v>0</v>
      </c>
      <c r="P370" s="15">
        <f t="shared" si="23"/>
        <v>5.8788947677836587E-2</v>
      </c>
      <c r="Q370" s="23">
        <v>1</v>
      </c>
      <c r="R370" s="8">
        <v>42224</v>
      </c>
      <c r="S370" s="6" t="s">
        <v>975</v>
      </c>
      <c r="Y370" s="25"/>
    </row>
    <row r="371" spans="1:25" ht="15" customHeight="1" x14ac:dyDescent="0.2">
      <c r="A371" s="1">
        <v>370</v>
      </c>
      <c r="B371" s="16" t="s">
        <v>762</v>
      </c>
      <c r="C371" s="13">
        <v>1936</v>
      </c>
      <c r="D371" s="49" t="s">
        <v>763</v>
      </c>
      <c r="E371" s="17">
        <v>778</v>
      </c>
      <c r="F371" s="7" t="s">
        <v>11</v>
      </c>
      <c r="G371" s="2"/>
      <c r="I371" s="3" t="s">
        <v>31</v>
      </c>
      <c r="J371" s="4" t="s">
        <v>764</v>
      </c>
      <c r="K371" s="20">
        <f t="shared" si="19"/>
        <v>0.14697236919459147</v>
      </c>
      <c r="L371" s="21">
        <v>1.25</v>
      </c>
      <c r="M371" s="28">
        <v>1</v>
      </c>
      <c r="N371" s="15">
        <v>0.18371546149323933</v>
      </c>
      <c r="O371" s="15">
        <v>0</v>
      </c>
      <c r="P371" s="15">
        <f t="shared" si="23"/>
        <v>0.18371546149323933</v>
      </c>
      <c r="Q371" s="23">
        <v>1</v>
      </c>
      <c r="R371" s="8">
        <v>42224</v>
      </c>
      <c r="S371" s="6" t="s">
        <v>975</v>
      </c>
      <c r="Y371" s="25"/>
    </row>
    <row r="372" spans="1:25" ht="15" customHeight="1" x14ac:dyDescent="0.2">
      <c r="A372" s="1">
        <v>371</v>
      </c>
      <c r="B372" s="16" t="s">
        <v>771</v>
      </c>
      <c r="C372" s="13">
        <v>1936</v>
      </c>
      <c r="D372" s="49" t="s">
        <v>766</v>
      </c>
      <c r="E372" s="17">
        <v>785</v>
      </c>
      <c r="F372" s="7" t="s">
        <v>11</v>
      </c>
      <c r="G372" s="2"/>
      <c r="I372" s="3" t="s">
        <v>8</v>
      </c>
      <c r="J372" s="4" t="s">
        <v>765</v>
      </c>
      <c r="K372" s="20">
        <f t="shared" si="19"/>
        <v>0.14697236919459145</v>
      </c>
      <c r="L372" s="21">
        <v>0.25</v>
      </c>
      <c r="M372" s="28">
        <v>1</v>
      </c>
      <c r="N372" s="15">
        <v>3.6743092298647861E-2</v>
      </c>
      <c r="O372" s="15">
        <v>0</v>
      </c>
      <c r="P372" s="15">
        <f t="shared" si="23"/>
        <v>3.6743092298647861E-2</v>
      </c>
      <c r="Q372" s="23">
        <v>1</v>
      </c>
      <c r="R372" s="8">
        <v>42224</v>
      </c>
      <c r="S372" s="6" t="s">
        <v>975</v>
      </c>
      <c r="Y372" s="25"/>
    </row>
    <row r="373" spans="1:25" ht="15" customHeight="1" x14ac:dyDescent="0.2">
      <c r="A373" s="1">
        <v>372</v>
      </c>
      <c r="B373" s="16" t="s">
        <v>771</v>
      </c>
      <c r="C373" s="13">
        <v>1936</v>
      </c>
      <c r="D373" s="49" t="s">
        <v>767</v>
      </c>
      <c r="E373" s="17">
        <v>786</v>
      </c>
      <c r="F373" s="7" t="s">
        <v>11</v>
      </c>
      <c r="G373" s="2"/>
      <c r="I373" s="3" t="s">
        <v>8</v>
      </c>
      <c r="J373" s="4" t="s">
        <v>379</v>
      </c>
      <c r="K373" s="20">
        <f t="shared" si="19"/>
        <v>0.14697236919459145</v>
      </c>
      <c r="L373" s="21">
        <v>0.25</v>
      </c>
      <c r="M373" s="28">
        <v>1</v>
      </c>
      <c r="N373" s="15">
        <v>3.6743092298647861E-2</v>
      </c>
      <c r="O373" s="15">
        <v>0</v>
      </c>
      <c r="P373" s="15">
        <f t="shared" si="23"/>
        <v>3.6743092298647861E-2</v>
      </c>
      <c r="Q373" s="23">
        <v>1</v>
      </c>
      <c r="R373" s="8">
        <v>42224</v>
      </c>
      <c r="S373" s="6" t="s">
        <v>975</v>
      </c>
      <c r="Y373" s="25"/>
    </row>
    <row r="374" spans="1:25" ht="15" customHeight="1" x14ac:dyDescent="0.2">
      <c r="A374" s="1">
        <v>373</v>
      </c>
      <c r="B374" s="16" t="s">
        <v>771</v>
      </c>
      <c r="C374" s="13">
        <v>1936</v>
      </c>
      <c r="D374" s="49" t="s">
        <v>768</v>
      </c>
      <c r="E374" s="17">
        <v>787</v>
      </c>
      <c r="F374" s="7" t="s">
        <v>11</v>
      </c>
      <c r="G374" s="2"/>
      <c r="I374" s="3" t="s">
        <v>8</v>
      </c>
      <c r="J374" s="4" t="s">
        <v>380</v>
      </c>
      <c r="K374" s="20">
        <f t="shared" si="19"/>
        <v>0.14697236919459145</v>
      </c>
      <c r="L374" s="21">
        <v>0.25</v>
      </c>
      <c r="M374" s="28">
        <v>1</v>
      </c>
      <c r="N374" s="15">
        <v>3.6743092298647861E-2</v>
      </c>
      <c r="O374" s="15">
        <v>0</v>
      </c>
      <c r="P374" s="15">
        <f t="shared" si="23"/>
        <v>3.6743092298647861E-2</v>
      </c>
      <c r="Q374" s="23">
        <v>1</v>
      </c>
      <c r="R374" s="8">
        <v>42224</v>
      </c>
      <c r="S374" s="6" t="s">
        <v>975</v>
      </c>
      <c r="Y374" s="25"/>
    </row>
    <row r="375" spans="1:25" ht="15" customHeight="1" x14ac:dyDescent="0.2">
      <c r="A375" s="1">
        <v>374</v>
      </c>
      <c r="B375" s="16" t="s">
        <v>771</v>
      </c>
      <c r="C375" s="13">
        <v>1936</v>
      </c>
      <c r="D375" s="49" t="s">
        <v>769</v>
      </c>
      <c r="E375" s="17">
        <v>788</v>
      </c>
      <c r="F375" s="7" t="s">
        <v>11</v>
      </c>
      <c r="G375" s="2"/>
      <c r="I375" s="3" t="s">
        <v>8</v>
      </c>
      <c r="J375" s="4" t="s">
        <v>381</v>
      </c>
      <c r="K375" s="20">
        <f t="shared" si="19"/>
        <v>0.14697236919459145</v>
      </c>
      <c r="L375" s="21">
        <v>0.25</v>
      </c>
      <c r="M375" s="28">
        <v>1</v>
      </c>
      <c r="N375" s="15">
        <v>3.6743092298647861E-2</v>
      </c>
      <c r="O375" s="15">
        <v>0</v>
      </c>
      <c r="P375" s="15">
        <f t="shared" si="23"/>
        <v>3.6743092298647861E-2</v>
      </c>
      <c r="Q375" s="23">
        <v>1</v>
      </c>
      <c r="R375" s="8">
        <v>42224</v>
      </c>
      <c r="S375" s="6" t="s">
        <v>975</v>
      </c>
      <c r="Y375" s="25"/>
    </row>
    <row r="376" spans="1:25" ht="15" customHeight="1" x14ac:dyDescent="0.2">
      <c r="A376" s="1">
        <v>375</v>
      </c>
      <c r="B376" s="16" t="s">
        <v>771</v>
      </c>
      <c r="C376" s="13">
        <v>1936</v>
      </c>
      <c r="D376" s="49" t="s">
        <v>770</v>
      </c>
      <c r="E376" s="17">
        <v>789</v>
      </c>
      <c r="F376" s="7" t="s">
        <v>11</v>
      </c>
      <c r="G376" s="2"/>
      <c r="I376" s="3" t="s">
        <v>8</v>
      </c>
      <c r="J376" s="4" t="s">
        <v>382</v>
      </c>
      <c r="K376" s="20">
        <f t="shared" si="19"/>
        <v>0.14697236919459145</v>
      </c>
      <c r="L376" s="21">
        <v>0.25</v>
      </c>
      <c r="M376" s="28">
        <v>1</v>
      </c>
      <c r="N376" s="15">
        <v>3.6743092298647861E-2</v>
      </c>
      <c r="O376" s="15">
        <v>0</v>
      </c>
      <c r="P376" s="15">
        <f t="shared" si="23"/>
        <v>3.6743092298647861E-2</v>
      </c>
      <c r="Q376" s="23">
        <v>1</v>
      </c>
      <c r="R376" s="8">
        <v>42224</v>
      </c>
      <c r="S376" s="6" t="s">
        <v>975</v>
      </c>
      <c r="Y376" s="25"/>
    </row>
    <row r="377" spans="1:25" ht="15" customHeight="1" x14ac:dyDescent="0.2">
      <c r="A377" s="1">
        <v>376</v>
      </c>
      <c r="B377" s="16" t="s">
        <v>772</v>
      </c>
      <c r="C377" s="13">
        <v>1936</v>
      </c>
      <c r="D377" s="49" t="s">
        <v>773</v>
      </c>
      <c r="E377" s="17">
        <v>790</v>
      </c>
      <c r="F377" s="7" t="s">
        <v>11</v>
      </c>
      <c r="G377" s="2"/>
      <c r="I377" s="3" t="s">
        <v>8</v>
      </c>
      <c r="J377" s="4" t="s">
        <v>383</v>
      </c>
      <c r="K377" s="20">
        <f t="shared" si="19"/>
        <v>0.14697236919459145</v>
      </c>
      <c r="L377" s="21">
        <v>0.25</v>
      </c>
      <c r="M377" s="28">
        <v>1</v>
      </c>
      <c r="N377" s="15">
        <v>3.6743092298647861E-2</v>
      </c>
      <c r="O377" s="15">
        <v>0</v>
      </c>
      <c r="P377" s="15">
        <f t="shared" si="23"/>
        <v>3.6743092298647861E-2</v>
      </c>
      <c r="Q377" s="23">
        <v>1</v>
      </c>
      <c r="R377" s="8">
        <v>42224</v>
      </c>
      <c r="S377" s="6" t="s">
        <v>975</v>
      </c>
      <c r="Y377" s="25"/>
    </row>
    <row r="378" spans="1:25" ht="15" customHeight="1" x14ac:dyDescent="0.2">
      <c r="A378" s="1">
        <v>377</v>
      </c>
      <c r="B378" s="16" t="s">
        <v>772</v>
      </c>
      <c r="C378" s="13">
        <v>1936</v>
      </c>
      <c r="D378" s="49" t="s">
        <v>774</v>
      </c>
      <c r="E378" s="17">
        <v>791</v>
      </c>
      <c r="F378" s="7" t="s">
        <v>11</v>
      </c>
      <c r="G378" s="2"/>
      <c r="I378" s="3" t="s">
        <v>8</v>
      </c>
      <c r="J378" s="4" t="s">
        <v>384</v>
      </c>
      <c r="K378" s="20">
        <f t="shared" si="19"/>
        <v>0.14697236919459145</v>
      </c>
      <c r="L378" s="21">
        <v>0.25</v>
      </c>
      <c r="M378" s="28">
        <v>1</v>
      </c>
      <c r="N378" s="15">
        <v>3.6743092298647861E-2</v>
      </c>
      <c r="O378" s="15">
        <v>0</v>
      </c>
      <c r="P378" s="15">
        <f t="shared" si="23"/>
        <v>3.6743092298647861E-2</v>
      </c>
      <c r="Q378" s="23">
        <v>1</v>
      </c>
      <c r="R378" s="8">
        <v>42224</v>
      </c>
      <c r="S378" s="6" t="s">
        <v>975</v>
      </c>
      <c r="Y378" s="25"/>
    </row>
    <row r="379" spans="1:25" ht="18" customHeight="1" x14ac:dyDescent="0.2">
      <c r="A379" s="1">
        <v>378</v>
      </c>
      <c r="B379" s="16" t="s">
        <v>772</v>
      </c>
      <c r="C379" s="13">
        <v>1936</v>
      </c>
      <c r="D379" s="49" t="s">
        <v>775</v>
      </c>
      <c r="E379" s="17">
        <v>792</v>
      </c>
      <c r="F379" s="7" t="s">
        <v>11</v>
      </c>
      <c r="G379" s="2"/>
      <c r="I379" s="3" t="s">
        <v>8</v>
      </c>
      <c r="J379" s="4" t="s">
        <v>385</v>
      </c>
      <c r="K379" s="20">
        <f t="shared" si="19"/>
        <v>0.14697236919459145</v>
      </c>
      <c r="L379" s="21">
        <v>0.25</v>
      </c>
      <c r="M379" s="28">
        <v>1</v>
      </c>
      <c r="N379" s="15">
        <v>3.6743092298647861E-2</v>
      </c>
      <c r="O379" s="15">
        <v>0</v>
      </c>
      <c r="P379" s="15">
        <f t="shared" si="23"/>
        <v>3.6743092298647861E-2</v>
      </c>
      <c r="Q379" s="23">
        <v>1</v>
      </c>
      <c r="R379" s="8">
        <v>42224</v>
      </c>
      <c r="S379" s="6" t="s">
        <v>975</v>
      </c>
      <c r="Y379" s="25"/>
    </row>
    <row r="380" spans="1:25" ht="15" customHeight="1" x14ac:dyDescent="0.2">
      <c r="A380" s="1">
        <v>379</v>
      </c>
      <c r="B380" s="16" t="s">
        <v>772</v>
      </c>
      <c r="C380" s="13">
        <v>1936</v>
      </c>
      <c r="D380" s="49" t="s">
        <v>776</v>
      </c>
      <c r="E380" s="17">
        <v>793</v>
      </c>
      <c r="F380" s="7" t="s">
        <v>11</v>
      </c>
      <c r="G380" s="2"/>
      <c r="I380" s="3" t="s">
        <v>8</v>
      </c>
      <c r="J380" s="4" t="s">
        <v>386</v>
      </c>
      <c r="K380" s="20">
        <f t="shared" si="19"/>
        <v>0.14697236919459145</v>
      </c>
      <c r="L380" s="21">
        <v>0.25</v>
      </c>
      <c r="M380" s="28">
        <v>1</v>
      </c>
      <c r="N380" s="15">
        <v>3.6743092298647861E-2</v>
      </c>
      <c r="O380" s="15">
        <v>0</v>
      </c>
      <c r="P380" s="15">
        <f t="shared" si="23"/>
        <v>3.6743092298647861E-2</v>
      </c>
      <c r="Q380" s="23">
        <v>1</v>
      </c>
      <c r="R380" s="8">
        <v>42224</v>
      </c>
      <c r="S380" s="6" t="s">
        <v>975</v>
      </c>
      <c r="Y380" s="25"/>
    </row>
    <row r="381" spans="1:25" ht="15" customHeight="1" x14ac:dyDescent="0.2">
      <c r="A381" s="1">
        <v>380</v>
      </c>
      <c r="B381" s="16" t="s">
        <v>772</v>
      </c>
      <c r="C381" s="13">
        <v>1936</v>
      </c>
      <c r="D381" s="49" t="s">
        <v>777</v>
      </c>
      <c r="E381" s="17">
        <v>794</v>
      </c>
      <c r="F381" s="7" t="s">
        <v>11</v>
      </c>
      <c r="G381" s="2"/>
      <c r="I381" s="3" t="s">
        <v>8</v>
      </c>
      <c r="J381" s="4" t="s">
        <v>387</v>
      </c>
      <c r="K381" s="20">
        <f t="shared" si="19"/>
        <v>0.14697236919459145</v>
      </c>
      <c r="L381" s="21">
        <v>0.25</v>
      </c>
      <c r="M381" s="28">
        <v>1</v>
      </c>
      <c r="N381" s="15">
        <v>3.6743092298647861E-2</v>
      </c>
      <c r="O381" s="15">
        <v>0</v>
      </c>
      <c r="P381" s="15">
        <f t="shared" si="23"/>
        <v>3.6743092298647861E-2</v>
      </c>
      <c r="Q381" s="23">
        <v>1</v>
      </c>
      <c r="R381" s="8">
        <v>42224</v>
      </c>
      <c r="S381" s="6" t="s">
        <v>975</v>
      </c>
      <c r="Y381" s="25"/>
    </row>
    <row r="382" spans="1:25" ht="15" customHeight="1" x14ac:dyDescent="0.2">
      <c r="A382" s="1">
        <v>381</v>
      </c>
      <c r="B382" s="16" t="s">
        <v>388</v>
      </c>
      <c r="C382" s="13">
        <v>1937</v>
      </c>
      <c r="D382" s="49" t="s">
        <v>778</v>
      </c>
      <c r="E382" s="17">
        <v>795</v>
      </c>
      <c r="F382" s="7" t="s">
        <v>11</v>
      </c>
      <c r="G382" s="2"/>
      <c r="I382" s="3" t="s">
        <v>8</v>
      </c>
      <c r="J382" s="4" t="s">
        <v>389</v>
      </c>
      <c r="K382" s="20">
        <f t="shared" si="19"/>
        <v>0.14697236919459145</v>
      </c>
      <c r="L382" s="21">
        <v>0.25</v>
      </c>
      <c r="M382" s="28">
        <v>1</v>
      </c>
      <c r="N382" s="15">
        <v>3.6743092298647861E-2</v>
      </c>
      <c r="O382" s="15">
        <v>0</v>
      </c>
      <c r="P382" s="15">
        <f t="shared" si="23"/>
        <v>3.6743092298647861E-2</v>
      </c>
      <c r="Q382" s="23">
        <v>1</v>
      </c>
      <c r="R382" s="8">
        <v>42224</v>
      </c>
      <c r="S382" s="6" t="s">
        <v>975</v>
      </c>
      <c r="Y382" s="25"/>
    </row>
    <row r="383" spans="1:25" ht="17" customHeight="1" x14ac:dyDescent="0.2">
      <c r="A383" s="1">
        <v>382</v>
      </c>
      <c r="B383" s="16" t="s">
        <v>388</v>
      </c>
      <c r="C383" s="13">
        <v>1937</v>
      </c>
      <c r="D383" s="49" t="s">
        <v>779</v>
      </c>
      <c r="E383" s="17">
        <v>796</v>
      </c>
      <c r="F383" s="7" t="s">
        <v>11</v>
      </c>
      <c r="G383" s="2"/>
      <c r="I383" s="3" t="s">
        <v>8</v>
      </c>
      <c r="J383" s="4" t="s">
        <v>390</v>
      </c>
      <c r="K383" s="20">
        <f t="shared" si="19"/>
        <v>0.14697236919459145</v>
      </c>
      <c r="L383" s="21">
        <v>0.25</v>
      </c>
      <c r="M383" s="28">
        <v>1</v>
      </c>
      <c r="N383" s="15">
        <v>3.6743092298647861E-2</v>
      </c>
      <c r="O383" s="15">
        <v>0</v>
      </c>
      <c r="P383" s="15">
        <f t="shared" si="23"/>
        <v>3.6743092298647861E-2</v>
      </c>
      <c r="Q383" s="23">
        <v>1</v>
      </c>
      <c r="R383" s="8">
        <v>42224</v>
      </c>
      <c r="S383" s="6" t="s">
        <v>975</v>
      </c>
      <c r="Y383" s="25"/>
    </row>
    <row r="384" spans="1:25" ht="15" customHeight="1" x14ac:dyDescent="0.2">
      <c r="A384" s="1">
        <v>383</v>
      </c>
      <c r="B384" s="16" t="s">
        <v>980</v>
      </c>
      <c r="C384" s="13">
        <v>1937</v>
      </c>
      <c r="D384" s="49" t="s">
        <v>780</v>
      </c>
      <c r="E384" s="17">
        <v>798</v>
      </c>
      <c r="F384" s="7" t="s">
        <v>11</v>
      </c>
      <c r="G384" s="2"/>
      <c r="I384" s="3" t="s">
        <v>8</v>
      </c>
      <c r="J384" s="4" t="s">
        <v>391</v>
      </c>
      <c r="K384" s="20">
        <f t="shared" si="19"/>
        <v>0.14697236919459145</v>
      </c>
      <c r="L384" s="21">
        <v>0.25</v>
      </c>
      <c r="M384" s="28">
        <v>1</v>
      </c>
      <c r="N384" s="15">
        <v>3.6743092298647861E-2</v>
      </c>
      <c r="O384" s="15">
        <v>0</v>
      </c>
      <c r="P384" s="15">
        <f t="shared" si="23"/>
        <v>3.6743092298647861E-2</v>
      </c>
      <c r="Q384" s="23">
        <v>1</v>
      </c>
      <c r="R384" s="8">
        <v>42224</v>
      </c>
      <c r="S384" s="6" t="s">
        <v>975</v>
      </c>
      <c r="Y384" s="25"/>
    </row>
    <row r="385" spans="1:25" ht="17" customHeight="1" x14ac:dyDescent="0.2">
      <c r="A385" s="1">
        <v>384</v>
      </c>
      <c r="B385" s="16" t="s">
        <v>981</v>
      </c>
      <c r="C385" s="13">
        <v>1937</v>
      </c>
      <c r="D385" s="49" t="s">
        <v>781</v>
      </c>
      <c r="E385" s="17">
        <v>797</v>
      </c>
      <c r="F385" s="7" t="s">
        <v>11</v>
      </c>
      <c r="G385" s="2"/>
      <c r="I385" s="3" t="s">
        <v>31</v>
      </c>
      <c r="J385" s="4" t="s">
        <v>396</v>
      </c>
      <c r="K385" s="20">
        <f t="shared" si="19"/>
        <v>0.14697236919459145</v>
      </c>
      <c r="L385" s="21">
        <v>0.25</v>
      </c>
      <c r="M385" s="28">
        <v>1</v>
      </c>
      <c r="N385" s="15">
        <v>3.6743092298647861E-2</v>
      </c>
      <c r="O385" s="15">
        <v>0</v>
      </c>
      <c r="P385" s="15">
        <f t="shared" si="23"/>
        <v>3.6743092298647861E-2</v>
      </c>
      <c r="Q385" s="23">
        <v>1</v>
      </c>
      <c r="R385" s="8">
        <v>42224</v>
      </c>
      <c r="S385" s="6" t="s">
        <v>975</v>
      </c>
      <c r="Y385" s="25"/>
    </row>
    <row r="386" spans="1:25" ht="17" customHeight="1" x14ac:dyDescent="0.2">
      <c r="A386" s="1">
        <v>385</v>
      </c>
      <c r="B386" s="16" t="s">
        <v>783</v>
      </c>
      <c r="C386" s="13">
        <v>1937</v>
      </c>
      <c r="D386" s="49" t="s">
        <v>784</v>
      </c>
      <c r="E386" s="17">
        <v>799</v>
      </c>
      <c r="F386" s="7" t="s">
        <v>11</v>
      </c>
      <c r="G386" s="2"/>
      <c r="I386" s="3" t="s">
        <v>8</v>
      </c>
      <c r="J386" s="4" t="s">
        <v>392</v>
      </c>
      <c r="K386" s="20">
        <f t="shared" ref="K386:K449" si="24">IF(ISERR(+P386/L386),0,P386/L386)</f>
        <v>0.14697236919459145</v>
      </c>
      <c r="L386" s="21">
        <v>0.25</v>
      </c>
      <c r="M386" s="28">
        <v>1</v>
      </c>
      <c r="N386" s="15">
        <v>3.6743092298647861E-2</v>
      </c>
      <c r="O386" s="15">
        <v>0</v>
      </c>
      <c r="P386" s="15">
        <f t="shared" si="23"/>
        <v>3.6743092298647861E-2</v>
      </c>
      <c r="Q386" s="23">
        <v>1</v>
      </c>
      <c r="R386" s="8">
        <v>42224</v>
      </c>
      <c r="S386" s="6" t="s">
        <v>975</v>
      </c>
      <c r="Y386" s="25"/>
    </row>
    <row r="387" spans="1:25" ht="15" customHeight="1" x14ac:dyDescent="0.2">
      <c r="A387" s="1">
        <v>386</v>
      </c>
      <c r="B387" s="16" t="s">
        <v>783</v>
      </c>
      <c r="C387" s="13">
        <v>1937</v>
      </c>
      <c r="D387" s="49" t="s">
        <v>785</v>
      </c>
      <c r="E387" s="29">
        <v>800</v>
      </c>
      <c r="F387" s="7" t="s">
        <v>11</v>
      </c>
      <c r="G387" s="29"/>
      <c r="H387" s="10"/>
      <c r="I387" s="3" t="s">
        <v>8</v>
      </c>
      <c r="J387" s="4" t="s">
        <v>393</v>
      </c>
      <c r="K387" s="20">
        <f t="shared" si="24"/>
        <v>0.18793706635395288</v>
      </c>
      <c r="L387" s="9">
        <v>0.25</v>
      </c>
      <c r="M387" s="28">
        <v>1</v>
      </c>
      <c r="N387" s="55">
        <v>0.03</v>
      </c>
      <c r="O387" s="56">
        <v>1.6984266588488221E-2</v>
      </c>
      <c r="P387" s="15">
        <f>+O387+N387</f>
        <v>4.698426658848822E-2</v>
      </c>
      <c r="Q387" s="23">
        <v>144</v>
      </c>
      <c r="R387" s="24">
        <v>42722</v>
      </c>
      <c r="S387" s="6" t="s">
        <v>9</v>
      </c>
      <c r="Y387" s="25"/>
    </row>
    <row r="388" spans="1:25" ht="15" customHeight="1" x14ac:dyDescent="0.2">
      <c r="A388" s="1">
        <v>387</v>
      </c>
      <c r="B388" s="16" t="s">
        <v>783</v>
      </c>
      <c r="C388" s="13">
        <v>1937</v>
      </c>
      <c r="D388" s="49" t="s">
        <v>786</v>
      </c>
      <c r="E388" s="29">
        <v>801</v>
      </c>
      <c r="F388" s="7" t="s">
        <v>11</v>
      </c>
      <c r="G388" s="29"/>
      <c r="H388" s="10"/>
      <c r="I388" s="3" t="s">
        <v>8</v>
      </c>
      <c r="J388" s="4" t="s">
        <v>394</v>
      </c>
      <c r="K388" s="20">
        <f t="shared" si="24"/>
        <v>0.37587413270790576</v>
      </c>
      <c r="L388" s="9">
        <v>0.25</v>
      </c>
      <c r="M388" s="28">
        <v>1</v>
      </c>
      <c r="N388" s="55">
        <v>0.06</v>
      </c>
      <c r="O388" s="56">
        <v>3.3968533176976443E-2</v>
      </c>
      <c r="P388" s="15">
        <f>+O388+N388</f>
        <v>9.396853317697644E-2</v>
      </c>
      <c r="Q388" s="23">
        <v>144</v>
      </c>
      <c r="R388" s="24">
        <v>42722</v>
      </c>
      <c r="S388" s="6" t="s">
        <v>9</v>
      </c>
      <c r="Y388" s="25"/>
    </row>
    <row r="389" spans="1:25" ht="15" customHeight="1" x14ac:dyDescent="0.2">
      <c r="A389" s="1">
        <v>388</v>
      </c>
      <c r="B389" s="16" t="s">
        <v>783</v>
      </c>
      <c r="C389" s="13">
        <v>1937</v>
      </c>
      <c r="D389" s="49" t="s">
        <v>787</v>
      </c>
      <c r="E389" s="17">
        <v>802</v>
      </c>
      <c r="F389" s="7" t="s">
        <v>11</v>
      </c>
      <c r="G389" s="2"/>
      <c r="I389" s="3" t="s">
        <v>8</v>
      </c>
      <c r="J389" s="4" t="s">
        <v>395</v>
      </c>
      <c r="K389" s="20">
        <f t="shared" si="24"/>
        <v>0.14697236919459145</v>
      </c>
      <c r="L389" s="21">
        <v>0.25</v>
      </c>
      <c r="M389" s="28">
        <v>1</v>
      </c>
      <c r="N389" s="15">
        <v>3.6743092298647861E-2</v>
      </c>
      <c r="O389" s="15">
        <v>0</v>
      </c>
      <c r="P389" s="15">
        <f t="shared" ref="P389:P402" si="25">+N389+O389</f>
        <v>3.6743092298647861E-2</v>
      </c>
      <c r="Q389" s="23">
        <v>1</v>
      </c>
      <c r="R389" s="8">
        <v>42224</v>
      </c>
      <c r="S389" s="6" t="s">
        <v>975</v>
      </c>
      <c r="Y389" s="25"/>
    </row>
    <row r="390" spans="1:25" ht="17" customHeight="1" x14ac:dyDescent="0.2">
      <c r="A390" s="1">
        <v>389</v>
      </c>
      <c r="B390" s="16" t="s">
        <v>397</v>
      </c>
      <c r="C390" s="13">
        <v>1938</v>
      </c>
      <c r="D390" s="49">
        <v>184</v>
      </c>
      <c r="E390" s="17">
        <v>803</v>
      </c>
      <c r="F390" s="7" t="s">
        <v>11</v>
      </c>
      <c r="G390" s="2"/>
      <c r="I390" s="3" t="s">
        <v>595</v>
      </c>
      <c r="J390" s="4" t="s">
        <v>398</v>
      </c>
      <c r="K390" s="20">
        <f t="shared" si="24"/>
        <v>0.14697236919459145</v>
      </c>
      <c r="L390" s="21">
        <v>0.25</v>
      </c>
      <c r="M390" s="28">
        <v>1</v>
      </c>
      <c r="N390" s="15">
        <v>3.6743092298647861E-2</v>
      </c>
      <c r="O390" s="15">
        <v>0</v>
      </c>
      <c r="P390" s="15">
        <f t="shared" si="25"/>
        <v>3.6743092298647861E-2</v>
      </c>
      <c r="Q390" s="23">
        <v>1</v>
      </c>
      <c r="R390" s="8">
        <v>42224</v>
      </c>
      <c r="S390" s="6" t="s">
        <v>975</v>
      </c>
      <c r="Y390" s="25"/>
    </row>
    <row r="391" spans="1:25" ht="17" customHeight="1" x14ac:dyDescent="0.2">
      <c r="A391" s="1">
        <v>390</v>
      </c>
      <c r="B391" s="16" t="s">
        <v>397</v>
      </c>
      <c r="C391" s="13">
        <v>1938</v>
      </c>
      <c r="D391" s="49">
        <v>185</v>
      </c>
      <c r="E391" s="17">
        <v>804</v>
      </c>
      <c r="F391" s="7" t="s">
        <v>11</v>
      </c>
      <c r="G391" s="2"/>
      <c r="I391" s="3" t="s">
        <v>595</v>
      </c>
      <c r="J391" s="4" t="s">
        <v>399</v>
      </c>
      <c r="K391" s="20">
        <f t="shared" si="24"/>
        <v>0.14697236919459145</v>
      </c>
      <c r="L391" s="21">
        <v>0.25</v>
      </c>
      <c r="M391" s="28">
        <v>1</v>
      </c>
      <c r="N391" s="15">
        <v>3.6743092298647861E-2</v>
      </c>
      <c r="O391" s="15">
        <v>0</v>
      </c>
      <c r="P391" s="15">
        <f t="shared" si="25"/>
        <v>3.6743092298647861E-2</v>
      </c>
      <c r="Q391" s="23">
        <v>1</v>
      </c>
      <c r="R391" s="8">
        <v>42224</v>
      </c>
      <c r="S391" s="6" t="s">
        <v>975</v>
      </c>
      <c r="Y391" s="25"/>
    </row>
    <row r="392" spans="1:25" ht="15" customHeight="1" x14ac:dyDescent="0.2">
      <c r="A392" s="1">
        <v>391</v>
      </c>
      <c r="B392" s="16" t="s">
        <v>397</v>
      </c>
      <c r="C392" s="13">
        <v>1938</v>
      </c>
      <c r="D392" s="49">
        <v>186</v>
      </c>
      <c r="E392" s="17">
        <v>812</v>
      </c>
      <c r="F392" s="7" t="s">
        <v>11</v>
      </c>
      <c r="G392" s="2"/>
      <c r="I392" s="3" t="s">
        <v>595</v>
      </c>
      <c r="J392" s="4" t="s">
        <v>400</v>
      </c>
      <c r="K392" s="20">
        <f t="shared" si="24"/>
        <v>0.14697236919459145</v>
      </c>
      <c r="L392" s="21">
        <v>0.25</v>
      </c>
      <c r="M392" s="28">
        <v>1</v>
      </c>
      <c r="N392" s="15">
        <v>3.6743092298647861E-2</v>
      </c>
      <c r="O392" s="15">
        <v>0</v>
      </c>
      <c r="P392" s="15">
        <f t="shared" si="25"/>
        <v>3.6743092298647861E-2</v>
      </c>
      <c r="Q392" s="23">
        <v>1</v>
      </c>
      <c r="R392" s="8">
        <v>42224</v>
      </c>
      <c r="S392" s="6" t="s">
        <v>975</v>
      </c>
      <c r="Y392" s="25"/>
    </row>
    <row r="393" spans="1:25" ht="15" customHeight="1" x14ac:dyDescent="0.2">
      <c r="A393" s="1">
        <v>392</v>
      </c>
      <c r="B393" s="16" t="s">
        <v>397</v>
      </c>
      <c r="C393" s="13">
        <v>1938</v>
      </c>
      <c r="D393" s="49">
        <v>187</v>
      </c>
      <c r="E393" s="17">
        <v>813</v>
      </c>
      <c r="F393" s="7" t="s">
        <v>11</v>
      </c>
      <c r="G393" s="2"/>
      <c r="I393" s="3" t="s">
        <v>595</v>
      </c>
      <c r="J393" s="4" t="s">
        <v>401</v>
      </c>
      <c r="K393" s="20">
        <f t="shared" si="24"/>
        <v>0.14697236919459145</v>
      </c>
      <c r="L393" s="21">
        <v>0.25</v>
      </c>
      <c r="M393" s="28">
        <v>1</v>
      </c>
      <c r="N393" s="15">
        <v>3.6743092298647861E-2</v>
      </c>
      <c r="O393" s="15">
        <v>0</v>
      </c>
      <c r="P393" s="15">
        <f t="shared" si="25"/>
        <v>3.6743092298647861E-2</v>
      </c>
      <c r="Q393" s="23">
        <v>1</v>
      </c>
      <c r="R393" s="8">
        <v>42224</v>
      </c>
      <c r="S393" s="6" t="s">
        <v>975</v>
      </c>
      <c r="Y393" s="25"/>
    </row>
    <row r="394" spans="1:25" ht="17" customHeight="1" x14ac:dyDescent="0.2">
      <c r="A394" s="1">
        <v>393</v>
      </c>
      <c r="B394" s="16" t="s">
        <v>397</v>
      </c>
      <c r="C394" s="13">
        <v>1938</v>
      </c>
      <c r="D394" s="49">
        <v>188</v>
      </c>
      <c r="E394" s="17">
        <v>814</v>
      </c>
      <c r="F394" s="7" t="s">
        <v>11</v>
      </c>
      <c r="G394" s="2"/>
      <c r="I394" s="3" t="s">
        <v>595</v>
      </c>
      <c r="J394" s="4" t="s">
        <v>402</v>
      </c>
      <c r="K394" s="20">
        <f t="shared" si="24"/>
        <v>0.14697236919459145</v>
      </c>
      <c r="L394" s="21">
        <v>0.25</v>
      </c>
      <c r="M394" s="28">
        <v>1</v>
      </c>
      <c r="N394" s="15">
        <v>3.6743092298647861E-2</v>
      </c>
      <c r="O394" s="15">
        <v>0</v>
      </c>
      <c r="P394" s="15">
        <f t="shared" si="25"/>
        <v>3.6743092298647861E-2</v>
      </c>
      <c r="Q394" s="23">
        <v>1</v>
      </c>
      <c r="R394" s="8">
        <v>42224</v>
      </c>
      <c r="S394" s="6" t="s">
        <v>975</v>
      </c>
      <c r="Y394" s="25"/>
    </row>
    <row r="395" spans="1:25" ht="15" customHeight="1" x14ac:dyDescent="0.2">
      <c r="A395" s="1">
        <v>394</v>
      </c>
      <c r="B395" s="16" t="s">
        <v>397</v>
      </c>
      <c r="C395" s="13">
        <v>1938</v>
      </c>
      <c r="D395" s="49">
        <v>189</v>
      </c>
      <c r="E395" s="17">
        <v>816</v>
      </c>
      <c r="F395" s="7" t="s">
        <v>11</v>
      </c>
      <c r="G395" s="2"/>
      <c r="I395" s="3" t="s">
        <v>595</v>
      </c>
      <c r="J395" s="4" t="s">
        <v>403</v>
      </c>
      <c r="K395" s="20">
        <f t="shared" si="24"/>
        <v>0.14697236919459145</v>
      </c>
      <c r="L395" s="21">
        <v>0.25</v>
      </c>
      <c r="M395" s="28">
        <v>1</v>
      </c>
      <c r="N395" s="15">
        <v>3.6743092298647861E-2</v>
      </c>
      <c r="O395" s="15">
        <v>0</v>
      </c>
      <c r="P395" s="15">
        <f t="shared" si="25"/>
        <v>3.6743092298647861E-2</v>
      </c>
      <c r="Q395" s="23">
        <v>1</v>
      </c>
      <c r="R395" s="8">
        <v>42224</v>
      </c>
      <c r="S395" s="6" t="s">
        <v>975</v>
      </c>
      <c r="Y395" s="25"/>
    </row>
    <row r="396" spans="1:25" ht="17" customHeight="1" x14ac:dyDescent="0.2">
      <c r="A396" s="1">
        <v>395</v>
      </c>
      <c r="B396" s="16" t="s">
        <v>397</v>
      </c>
      <c r="C396" s="13">
        <v>1938</v>
      </c>
      <c r="D396" s="49">
        <v>190</v>
      </c>
      <c r="E396" s="17">
        <v>817</v>
      </c>
      <c r="F396" s="7" t="s">
        <v>11</v>
      </c>
      <c r="G396" s="2"/>
      <c r="I396" s="3" t="s">
        <v>595</v>
      </c>
      <c r="J396" s="4" t="s">
        <v>404</v>
      </c>
      <c r="K396" s="20">
        <f t="shared" si="24"/>
        <v>0.14697236919459145</v>
      </c>
      <c r="L396" s="21">
        <v>0.25</v>
      </c>
      <c r="M396" s="28">
        <v>1</v>
      </c>
      <c r="N396" s="15">
        <v>3.6743092298647861E-2</v>
      </c>
      <c r="O396" s="15">
        <v>0</v>
      </c>
      <c r="P396" s="15">
        <f t="shared" si="25"/>
        <v>3.6743092298647861E-2</v>
      </c>
      <c r="Q396" s="23">
        <v>1</v>
      </c>
      <c r="R396" s="8">
        <v>42224</v>
      </c>
      <c r="S396" s="6" t="s">
        <v>975</v>
      </c>
      <c r="Y396" s="25"/>
    </row>
    <row r="397" spans="1:25" ht="17" customHeight="1" x14ac:dyDescent="0.2">
      <c r="A397" s="1">
        <v>396</v>
      </c>
      <c r="B397" s="16" t="s">
        <v>397</v>
      </c>
      <c r="C397" s="13">
        <v>1938</v>
      </c>
      <c r="D397" s="49">
        <v>191</v>
      </c>
      <c r="E397" s="17">
        <v>818</v>
      </c>
      <c r="F397" s="7" t="s">
        <v>11</v>
      </c>
      <c r="G397" s="2"/>
      <c r="I397" s="3" t="s">
        <v>595</v>
      </c>
      <c r="J397" s="4" t="s">
        <v>405</v>
      </c>
      <c r="K397" s="20">
        <f t="shared" si="24"/>
        <v>0.14697236919459145</v>
      </c>
      <c r="L397" s="21">
        <v>0.25</v>
      </c>
      <c r="M397" s="28">
        <v>1</v>
      </c>
      <c r="N397" s="15">
        <v>3.6743092298647861E-2</v>
      </c>
      <c r="O397" s="15">
        <v>0</v>
      </c>
      <c r="P397" s="15">
        <f t="shared" si="25"/>
        <v>3.6743092298647861E-2</v>
      </c>
      <c r="Q397" s="23">
        <v>1</v>
      </c>
      <c r="R397" s="8">
        <v>42224</v>
      </c>
      <c r="S397" s="6" t="s">
        <v>975</v>
      </c>
      <c r="Y397" s="25"/>
    </row>
    <row r="398" spans="1:25" ht="15" customHeight="1" x14ac:dyDescent="0.2">
      <c r="A398" s="1">
        <v>397</v>
      </c>
      <c r="B398" s="16" t="s">
        <v>397</v>
      </c>
      <c r="C398" s="13">
        <v>1938</v>
      </c>
      <c r="D398" s="49">
        <v>192</v>
      </c>
      <c r="E398" s="17">
        <v>819</v>
      </c>
      <c r="F398" s="7" t="s">
        <v>11</v>
      </c>
      <c r="G398" s="2"/>
      <c r="I398" s="3" t="s">
        <v>595</v>
      </c>
      <c r="J398" s="4" t="s">
        <v>406</v>
      </c>
      <c r="K398" s="20">
        <f t="shared" si="24"/>
        <v>0.14697236919459145</v>
      </c>
      <c r="L398" s="21">
        <v>0.25</v>
      </c>
      <c r="M398" s="28">
        <v>1</v>
      </c>
      <c r="N398" s="15">
        <v>3.6743092298647861E-2</v>
      </c>
      <c r="O398" s="15">
        <v>0</v>
      </c>
      <c r="P398" s="15">
        <f t="shared" si="25"/>
        <v>3.6743092298647861E-2</v>
      </c>
      <c r="Q398" s="23">
        <v>1</v>
      </c>
      <c r="R398" s="8">
        <v>42224</v>
      </c>
      <c r="S398" s="6" t="s">
        <v>975</v>
      </c>
      <c r="Y398" s="25"/>
    </row>
    <row r="399" spans="1:25" ht="15" customHeight="1" x14ac:dyDescent="0.2">
      <c r="A399" s="1">
        <v>398</v>
      </c>
      <c r="B399" s="16" t="s">
        <v>397</v>
      </c>
      <c r="C399" s="13">
        <v>1938</v>
      </c>
      <c r="D399" s="49">
        <v>193</v>
      </c>
      <c r="E399" s="17">
        <v>820</v>
      </c>
      <c r="F399" s="7" t="s">
        <v>11</v>
      </c>
      <c r="G399" s="2"/>
      <c r="I399" s="3" t="s">
        <v>595</v>
      </c>
      <c r="J399" s="4" t="s">
        <v>407</v>
      </c>
      <c r="K399" s="20">
        <f t="shared" si="24"/>
        <v>0.14697236919459145</v>
      </c>
      <c r="L399" s="21">
        <v>0.25</v>
      </c>
      <c r="M399" s="28">
        <v>1</v>
      </c>
      <c r="N399" s="15">
        <v>3.6743092298647861E-2</v>
      </c>
      <c r="O399" s="15">
        <v>0</v>
      </c>
      <c r="P399" s="15">
        <f t="shared" si="25"/>
        <v>3.6743092298647861E-2</v>
      </c>
      <c r="Q399" s="23">
        <v>1</v>
      </c>
      <c r="R399" s="8">
        <v>42224</v>
      </c>
      <c r="S399" s="6" t="s">
        <v>975</v>
      </c>
      <c r="Y399" s="25"/>
    </row>
    <row r="400" spans="1:25" ht="17" customHeight="1" x14ac:dyDescent="0.2">
      <c r="A400" s="1">
        <v>399</v>
      </c>
      <c r="B400" s="16" t="s">
        <v>397</v>
      </c>
      <c r="C400" s="13">
        <v>1938</v>
      </c>
      <c r="D400" s="49">
        <v>194</v>
      </c>
      <c r="E400" s="17">
        <v>821</v>
      </c>
      <c r="F400" s="7" t="s">
        <v>11</v>
      </c>
      <c r="G400" s="2"/>
      <c r="I400" s="3" t="s">
        <v>595</v>
      </c>
      <c r="J400" s="4" t="s">
        <v>408</v>
      </c>
      <c r="K400" s="20">
        <f t="shared" si="24"/>
        <v>0.14697236919459145</v>
      </c>
      <c r="L400" s="21">
        <v>0.25</v>
      </c>
      <c r="M400" s="28">
        <v>1</v>
      </c>
      <c r="N400" s="15">
        <v>3.6743092298647861E-2</v>
      </c>
      <c r="O400" s="15">
        <v>0</v>
      </c>
      <c r="P400" s="15">
        <f t="shared" si="25"/>
        <v>3.6743092298647861E-2</v>
      </c>
      <c r="Q400" s="23">
        <v>1</v>
      </c>
      <c r="R400" s="8">
        <v>42224</v>
      </c>
      <c r="S400" s="6" t="s">
        <v>975</v>
      </c>
      <c r="Y400" s="25"/>
    </row>
    <row r="401" spans="1:25" ht="15" customHeight="1" x14ac:dyDescent="0.2">
      <c r="A401" s="1">
        <v>400</v>
      </c>
      <c r="B401" s="16" t="s">
        <v>397</v>
      </c>
      <c r="C401" s="13">
        <v>1938</v>
      </c>
      <c r="D401" s="49">
        <v>195</v>
      </c>
      <c r="E401" s="17">
        <v>822</v>
      </c>
      <c r="F401" s="7" t="s">
        <v>11</v>
      </c>
      <c r="G401" s="2"/>
      <c r="I401" s="3" t="s">
        <v>595</v>
      </c>
      <c r="J401" s="4" t="s">
        <v>409</v>
      </c>
      <c r="K401" s="20">
        <f t="shared" si="24"/>
        <v>0.14697236919459145</v>
      </c>
      <c r="L401" s="21">
        <v>0.25</v>
      </c>
      <c r="M401" s="28">
        <v>1</v>
      </c>
      <c r="N401" s="15">
        <v>3.6743092298647861E-2</v>
      </c>
      <c r="O401" s="15">
        <v>0</v>
      </c>
      <c r="P401" s="15">
        <f t="shared" si="25"/>
        <v>3.6743092298647861E-2</v>
      </c>
      <c r="Q401" s="23">
        <v>1</v>
      </c>
      <c r="R401" s="8">
        <v>42224</v>
      </c>
      <c r="S401" s="6" t="s">
        <v>975</v>
      </c>
      <c r="Y401" s="25"/>
    </row>
    <row r="402" spans="1:25" ht="17" customHeight="1" x14ac:dyDescent="0.2">
      <c r="A402" s="1">
        <v>401</v>
      </c>
      <c r="B402" s="16" t="s">
        <v>397</v>
      </c>
      <c r="C402" s="13">
        <v>1938</v>
      </c>
      <c r="D402" s="49">
        <v>196</v>
      </c>
      <c r="E402" s="17">
        <v>823</v>
      </c>
      <c r="F402" s="7" t="s">
        <v>11</v>
      </c>
      <c r="G402" s="2"/>
      <c r="I402" s="3" t="s">
        <v>595</v>
      </c>
      <c r="J402" s="4" t="s">
        <v>410</v>
      </c>
      <c r="K402" s="20">
        <f t="shared" si="24"/>
        <v>0.14697236919459145</v>
      </c>
      <c r="L402" s="21">
        <v>0.25</v>
      </c>
      <c r="M402" s="28">
        <v>1</v>
      </c>
      <c r="N402" s="15">
        <v>3.6743092298647861E-2</v>
      </c>
      <c r="O402" s="15">
        <v>0</v>
      </c>
      <c r="P402" s="15">
        <f t="shared" si="25"/>
        <v>3.6743092298647861E-2</v>
      </c>
      <c r="Q402" s="23">
        <v>1</v>
      </c>
      <c r="R402" s="8">
        <v>42224</v>
      </c>
      <c r="S402" s="6" t="s">
        <v>975</v>
      </c>
      <c r="Y402" s="25"/>
    </row>
    <row r="403" spans="1:25" ht="15" customHeight="1" x14ac:dyDescent="0.2">
      <c r="A403" s="1">
        <v>402</v>
      </c>
      <c r="B403" s="16" t="s">
        <v>397</v>
      </c>
      <c r="C403" s="13">
        <v>1938</v>
      </c>
      <c r="D403" s="49">
        <v>197</v>
      </c>
      <c r="E403" s="17">
        <v>824</v>
      </c>
      <c r="F403" s="7" t="s">
        <v>11</v>
      </c>
      <c r="G403" s="2"/>
      <c r="I403" s="3" t="s">
        <v>595</v>
      </c>
      <c r="J403" s="4" t="s">
        <v>411</v>
      </c>
      <c r="K403" s="20">
        <f t="shared" si="24"/>
        <v>0.8</v>
      </c>
      <c r="L403" s="21">
        <v>0.25</v>
      </c>
      <c r="M403" s="28">
        <v>1</v>
      </c>
      <c r="N403" s="15">
        <v>0.2</v>
      </c>
      <c r="O403" s="15">
        <v>0</v>
      </c>
      <c r="P403" s="15">
        <f>+O403+N403</f>
        <v>0.2</v>
      </c>
      <c r="Q403" s="23">
        <v>1</v>
      </c>
      <c r="R403" s="33">
        <v>42892</v>
      </c>
      <c r="S403" s="6" t="s">
        <v>9</v>
      </c>
      <c r="Y403" s="25"/>
    </row>
    <row r="404" spans="1:25" ht="15" customHeight="1" x14ac:dyDescent="0.2">
      <c r="A404" s="1">
        <v>403</v>
      </c>
      <c r="B404" s="16" t="s">
        <v>397</v>
      </c>
      <c r="C404" s="13">
        <v>1938</v>
      </c>
      <c r="D404" s="49">
        <v>198</v>
      </c>
      <c r="E404" s="17">
        <v>825</v>
      </c>
      <c r="F404" s="7" t="s">
        <v>11</v>
      </c>
      <c r="G404" s="2"/>
      <c r="I404" s="3" t="s">
        <v>595</v>
      </c>
      <c r="J404" s="4" t="s">
        <v>412</v>
      </c>
      <c r="K404" s="20">
        <f t="shared" si="24"/>
        <v>0.14697236919459145</v>
      </c>
      <c r="L404" s="21">
        <v>0.25</v>
      </c>
      <c r="M404" s="28">
        <v>1</v>
      </c>
      <c r="N404" s="15">
        <v>3.6743092298647861E-2</v>
      </c>
      <c r="O404" s="15">
        <v>0</v>
      </c>
      <c r="P404" s="15">
        <f>+N404+O404</f>
        <v>3.6743092298647861E-2</v>
      </c>
      <c r="Q404" s="23">
        <v>1</v>
      </c>
      <c r="R404" s="8">
        <v>42224</v>
      </c>
      <c r="S404" s="6" t="s">
        <v>975</v>
      </c>
      <c r="Y404" s="25"/>
    </row>
    <row r="405" spans="1:25" ht="17" customHeight="1" x14ac:dyDescent="0.2">
      <c r="A405" s="1">
        <v>404</v>
      </c>
      <c r="B405" s="16" t="s">
        <v>397</v>
      </c>
      <c r="C405" s="13">
        <v>1938</v>
      </c>
      <c r="D405" s="49">
        <v>199</v>
      </c>
      <c r="E405" s="17">
        <v>826</v>
      </c>
      <c r="F405" s="7" t="s">
        <v>11</v>
      </c>
      <c r="G405" s="2"/>
      <c r="I405" s="3" t="s">
        <v>595</v>
      </c>
      <c r="J405" s="4" t="s">
        <v>413</v>
      </c>
      <c r="K405" s="20">
        <f t="shared" si="24"/>
        <v>0.6</v>
      </c>
      <c r="L405" s="21">
        <v>0.25</v>
      </c>
      <c r="M405" s="28">
        <v>1</v>
      </c>
      <c r="N405" s="15">
        <v>0.15</v>
      </c>
      <c r="O405" s="15">
        <v>0</v>
      </c>
      <c r="P405" s="15">
        <f>+O405+N405</f>
        <v>0.15</v>
      </c>
      <c r="Q405" s="23">
        <v>1</v>
      </c>
      <c r="R405" s="33">
        <v>42892</v>
      </c>
      <c r="S405" s="6" t="s">
        <v>9</v>
      </c>
      <c r="Y405" s="25"/>
    </row>
    <row r="406" spans="1:25" ht="15" customHeight="1" x14ac:dyDescent="0.2">
      <c r="A406" s="1">
        <v>405</v>
      </c>
      <c r="B406" s="16" t="s">
        <v>397</v>
      </c>
      <c r="C406" s="13">
        <v>1938</v>
      </c>
      <c r="D406" s="49">
        <v>200</v>
      </c>
      <c r="E406" s="17">
        <v>827</v>
      </c>
      <c r="F406" s="7" t="s">
        <v>11</v>
      </c>
      <c r="G406" s="2"/>
      <c r="I406" s="3" t="s">
        <v>595</v>
      </c>
      <c r="J406" s="4" t="s">
        <v>414</v>
      </c>
      <c r="K406" s="20">
        <f t="shared" si="24"/>
        <v>0.6</v>
      </c>
      <c r="L406" s="21">
        <v>0.25</v>
      </c>
      <c r="M406" s="28">
        <v>1</v>
      </c>
      <c r="N406" s="15">
        <v>0.15</v>
      </c>
      <c r="O406" s="15">
        <v>0</v>
      </c>
      <c r="P406" s="15">
        <f>+O406+N406</f>
        <v>0.15</v>
      </c>
      <c r="Q406" s="23">
        <v>1</v>
      </c>
      <c r="R406" s="33">
        <v>42892</v>
      </c>
      <c r="S406" s="6" t="s">
        <v>9</v>
      </c>
      <c r="Y406" s="25"/>
    </row>
    <row r="407" spans="1:25" ht="15" customHeight="1" x14ac:dyDescent="0.2">
      <c r="A407" s="1">
        <v>406</v>
      </c>
      <c r="B407" s="16" t="s">
        <v>397</v>
      </c>
      <c r="C407" s="13">
        <v>1938</v>
      </c>
      <c r="D407" s="49">
        <v>201</v>
      </c>
      <c r="E407" s="17">
        <v>828</v>
      </c>
      <c r="F407" s="7" t="s">
        <v>11</v>
      </c>
      <c r="G407" s="2"/>
      <c r="I407" s="3" t="s">
        <v>595</v>
      </c>
      <c r="J407" s="4" t="s">
        <v>415</v>
      </c>
      <c r="K407" s="20">
        <f t="shared" si="24"/>
        <v>0.14697236919459145</v>
      </c>
      <c r="L407" s="21">
        <v>0.25</v>
      </c>
      <c r="M407" s="28">
        <v>1</v>
      </c>
      <c r="N407" s="15">
        <v>3.6743092298647861E-2</v>
      </c>
      <c r="O407" s="15">
        <v>0</v>
      </c>
      <c r="P407" s="15">
        <f t="shared" ref="P407:P426" si="26">+N407+O407</f>
        <v>3.6743092298647861E-2</v>
      </c>
      <c r="Q407" s="23">
        <v>1</v>
      </c>
      <c r="R407" s="8">
        <v>42224</v>
      </c>
      <c r="S407" s="6" t="s">
        <v>975</v>
      </c>
      <c r="Y407" s="25"/>
    </row>
    <row r="408" spans="1:25" ht="15" customHeight="1" x14ac:dyDescent="0.2">
      <c r="A408" s="1">
        <v>407</v>
      </c>
      <c r="B408" s="16" t="s">
        <v>397</v>
      </c>
      <c r="C408" s="13">
        <v>1938</v>
      </c>
      <c r="D408" s="49">
        <v>202</v>
      </c>
      <c r="E408" s="17">
        <v>829</v>
      </c>
      <c r="F408" s="7" t="s">
        <v>11</v>
      </c>
      <c r="G408" s="2"/>
      <c r="I408" s="3" t="s">
        <v>595</v>
      </c>
      <c r="J408" s="4" t="s">
        <v>416</v>
      </c>
      <c r="K408" s="20">
        <f t="shared" si="24"/>
        <v>0.14697236919459145</v>
      </c>
      <c r="L408" s="21">
        <v>0.25</v>
      </c>
      <c r="M408" s="28">
        <v>1</v>
      </c>
      <c r="N408" s="15">
        <v>3.6743092298647861E-2</v>
      </c>
      <c r="O408" s="15">
        <v>0</v>
      </c>
      <c r="P408" s="15">
        <f t="shared" si="26"/>
        <v>3.6743092298647861E-2</v>
      </c>
      <c r="Q408" s="23">
        <v>1</v>
      </c>
      <c r="R408" s="8">
        <v>42224</v>
      </c>
      <c r="S408" s="6" t="s">
        <v>975</v>
      </c>
      <c r="Y408" s="25"/>
    </row>
    <row r="409" spans="1:25" ht="18" customHeight="1" x14ac:dyDescent="0.2">
      <c r="A409" s="1">
        <v>408</v>
      </c>
      <c r="B409" s="16" t="s">
        <v>397</v>
      </c>
      <c r="C409" s="13">
        <v>1938</v>
      </c>
      <c r="D409" s="49">
        <v>203</v>
      </c>
      <c r="E409" s="17">
        <v>830</v>
      </c>
      <c r="F409" s="7" t="s">
        <v>11</v>
      </c>
      <c r="G409" s="2"/>
      <c r="I409" s="3" t="s">
        <v>595</v>
      </c>
      <c r="J409" s="4" t="s">
        <v>417</v>
      </c>
      <c r="K409" s="20">
        <f t="shared" si="24"/>
        <v>0.14697236919459145</v>
      </c>
      <c r="L409" s="21">
        <v>0.25</v>
      </c>
      <c r="M409" s="28">
        <v>1</v>
      </c>
      <c r="N409" s="15">
        <v>3.6743092298647861E-2</v>
      </c>
      <c r="O409" s="15">
        <v>0</v>
      </c>
      <c r="P409" s="15">
        <f t="shared" si="26"/>
        <v>3.6743092298647861E-2</v>
      </c>
      <c r="Q409" s="23">
        <v>1</v>
      </c>
      <c r="R409" s="8">
        <v>42224</v>
      </c>
      <c r="S409" s="6" t="s">
        <v>975</v>
      </c>
      <c r="Y409" s="25"/>
    </row>
    <row r="410" spans="1:25" ht="18" customHeight="1" x14ac:dyDescent="0.2">
      <c r="A410" s="1">
        <v>409</v>
      </c>
      <c r="B410" s="16" t="s">
        <v>397</v>
      </c>
      <c r="C410" s="13">
        <v>1938</v>
      </c>
      <c r="D410" s="49">
        <v>204</v>
      </c>
      <c r="E410" s="17">
        <v>831</v>
      </c>
      <c r="F410" s="7" t="s">
        <v>11</v>
      </c>
      <c r="G410" s="2"/>
      <c r="I410" s="3" t="s">
        <v>595</v>
      </c>
      <c r="J410" s="4" t="s">
        <v>418</v>
      </c>
      <c r="K410" s="20">
        <f t="shared" si="24"/>
        <v>0.14697236919459145</v>
      </c>
      <c r="L410" s="21">
        <v>0.25</v>
      </c>
      <c r="M410" s="28">
        <v>1</v>
      </c>
      <c r="N410" s="15">
        <v>3.6743092298647861E-2</v>
      </c>
      <c r="O410" s="15">
        <v>0</v>
      </c>
      <c r="P410" s="15">
        <f t="shared" si="26"/>
        <v>3.6743092298647861E-2</v>
      </c>
      <c r="Q410" s="23">
        <v>1</v>
      </c>
      <c r="R410" s="8">
        <v>42224</v>
      </c>
      <c r="S410" s="6" t="s">
        <v>975</v>
      </c>
      <c r="Y410" s="25"/>
    </row>
    <row r="411" spans="1:25" ht="15" customHeight="1" x14ac:dyDescent="0.2">
      <c r="A411" s="1">
        <v>410</v>
      </c>
      <c r="B411" s="16" t="s">
        <v>397</v>
      </c>
      <c r="C411" s="13">
        <v>1938</v>
      </c>
      <c r="D411" s="49">
        <v>205</v>
      </c>
      <c r="E411" s="17">
        <v>832</v>
      </c>
      <c r="F411" s="7" t="s">
        <v>11</v>
      </c>
      <c r="G411" s="2"/>
      <c r="I411" s="3" t="s">
        <v>595</v>
      </c>
      <c r="J411" s="4" t="s">
        <v>419</v>
      </c>
      <c r="K411" s="20">
        <f t="shared" si="24"/>
        <v>0.14697236919459145</v>
      </c>
      <c r="L411" s="21">
        <v>0.25</v>
      </c>
      <c r="M411" s="28">
        <v>1</v>
      </c>
      <c r="N411" s="15">
        <v>3.6743092298647861E-2</v>
      </c>
      <c r="O411" s="15">
        <v>0</v>
      </c>
      <c r="P411" s="15">
        <f t="shared" si="26"/>
        <v>3.6743092298647861E-2</v>
      </c>
      <c r="Q411" s="23">
        <v>1</v>
      </c>
      <c r="R411" s="8">
        <v>42224</v>
      </c>
      <c r="S411" s="6" t="s">
        <v>975</v>
      </c>
      <c r="Y411" s="25"/>
    </row>
    <row r="412" spans="1:25" ht="15" customHeight="1" x14ac:dyDescent="0.2">
      <c r="A412" s="1">
        <v>411</v>
      </c>
      <c r="B412" s="16" t="s">
        <v>397</v>
      </c>
      <c r="C412" s="13">
        <v>1938</v>
      </c>
      <c r="D412" s="49">
        <v>206</v>
      </c>
      <c r="E412" s="17">
        <v>833</v>
      </c>
      <c r="F412" s="7" t="s">
        <v>11</v>
      </c>
      <c r="G412" s="2"/>
      <c r="I412" s="3" t="s">
        <v>595</v>
      </c>
      <c r="J412" s="4" t="s">
        <v>420</v>
      </c>
      <c r="K412" s="20">
        <f t="shared" si="24"/>
        <v>0.14697236919459145</v>
      </c>
      <c r="L412" s="21">
        <v>5.5</v>
      </c>
      <c r="M412" s="28">
        <v>1</v>
      </c>
      <c r="N412" s="15">
        <v>0.80834803057025295</v>
      </c>
      <c r="O412" s="15">
        <v>0</v>
      </c>
      <c r="P412" s="15">
        <f t="shared" si="26"/>
        <v>0.80834803057025295</v>
      </c>
      <c r="Q412" s="23">
        <v>1</v>
      </c>
      <c r="R412" s="8">
        <v>42224</v>
      </c>
      <c r="S412" s="6" t="s">
        <v>975</v>
      </c>
    </row>
    <row r="413" spans="1:25" ht="15" customHeight="1" x14ac:dyDescent="0.2">
      <c r="A413" s="1">
        <v>412</v>
      </c>
      <c r="B413" s="16" t="s">
        <v>397</v>
      </c>
      <c r="C413" s="13">
        <v>1938</v>
      </c>
      <c r="D413" s="49">
        <v>207</v>
      </c>
      <c r="E413" s="17">
        <v>834</v>
      </c>
      <c r="F413" s="7" t="s">
        <v>11</v>
      </c>
      <c r="G413" s="2"/>
      <c r="H413" s="19">
        <v>37</v>
      </c>
      <c r="I413" s="3" t="s">
        <v>595</v>
      </c>
      <c r="J413" s="4" t="s">
        <v>421</v>
      </c>
      <c r="K413" s="20">
        <f t="shared" si="24"/>
        <v>0.14697236919459145</v>
      </c>
      <c r="L413" s="21">
        <v>5.25</v>
      </c>
      <c r="M413" s="28">
        <v>1</v>
      </c>
      <c r="N413" s="15">
        <v>0.77160493827160515</v>
      </c>
      <c r="O413" s="15">
        <v>0</v>
      </c>
      <c r="P413" s="15">
        <f t="shared" si="26"/>
        <v>0.77160493827160515</v>
      </c>
      <c r="Q413" s="23">
        <v>1</v>
      </c>
      <c r="R413" s="8">
        <v>42224</v>
      </c>
      <c r="S413" s="6" t="s">
        <v>975</v>
      </c>
    </row>
    <row r="414" spans="1:25" ht="15" customHeight="1" x14ac:dyDescent="0.2">
      <c r="A414" s="1">
        <v>413</v>
      </c>
      <c r="B414" s="16" t="s">
        <v>397</v>
      </c>
      <c r="C414" s="13">
        <v>1939</v>
      </c>
      <c r="D414" s="49">
        <v>208</v>
      </c>
      <c r="E414" s="17">
        <v>840</v>
      </c>
      <c r="F414" s="7" t="s">
        <v>11</v>
      </c>
      <c r="G414" s="2"/>
      <c r="I414" s="3" t="s">
        <v>595</v>
      </c>
      <c r="J414" s="4" t="s">
        <v>422</v>
      </c>
      <c r="K414" s="20">
        <f t="shared" si="24"/>
        <v>0.14697236919459145</v>
      </c>
      <c r="L414" s="21">
        <v>0.25</v>
      </c>
      <c r="M414" s="28">
        <v>1</v>
      </c>
      <c r="N414" s="15">
        <v>3.6743092298647861E-2</v>
      </c>
      <c r="O414" s="15">
        <v>0</v>
      </c>
      <c r="P414" s="15">
        <f t="shared" si="26"/>
        <v>3.6743092298647861E-2</v>
      </c>
      <c r="Q414" s="23">
        <v>1</v>
      </c>
      <c r="R414" s="8">
        <v>42224</v>
      </c>
      <c r="S414" s="6" t="s">
        <v>975</v>
      </c>
      <c r="Y414" s="25"/>
    </row>
    <row r="415" spans="1:25" ht="15" customHeight="1" x14ac:dyDescent="0.2">
      <c r="A415" s="1">
        <v>414</v>
      </c>
      <c r="B415" s="16" t="s">
        <v>397</v>
      </c>
      <c r="C415" s="13">
        <v>1939</v>
      </c>
      <c r="D415" s="49">
        <v>209</v>
      </c>
      <c r="E415" s="17">
        <v>843</v>
      </c>
      <c r="F415" s="7" t="s">
        <v>11</v>
      </c>
      <c r="G415" s="2"/>
      <c r="I415" s="3" t="s">
        <v>595</v>
      </c>
      <c r="J415" s="4" t="s">
        <v>423</v>
      </c>
      <c r="K415" s="20">
        <f t="shared" si="24"/>
        <v>0.14697236919459145</v>
      </c>
      <c r="L415" s="21">
        <v>0.25</v>
      </c>
      <c r="M415" s="28">
        <v>1</v>
      </c>
      <c r="N415" s="15">
        <v>3.6743092298647861E-2</v>
      </c>
      <c r="O415" s="15">
        <v>0</v>
      </c>
      <c r="P415" s="15">
        <f t="shared" si="26"/>
        <v>3.6743092298647861E-2</v>
      </c>
      <c r="Q415" s="23">
        <v>1</v>
      </c>
      <c r="R415" s="8">
        <v>42224</v>
      </c>
      <c r="S415" s="6" t="s">
        <v>975</v>
      </c>
      <c r="Y415" s="25"/>
    </row>
    <row r="416" spans="1:25" ht="15" customHeight="1" x14ac:dyDescent="0.2">
      <c r="A416" s="1">
        <v>415</v>
      </c>
      <c r="B416" s="16" t="s">
        <v>397</v>
      </c>
      <c r="C416" s="13">
        <v>1939</v>
      </c>
      <c r="D416" s="49">
        <v>210</v>
      </c>
      <c r="E416" s="17">
        <v>844</v>
      </c>
      <c r="F416" s="7" t="s">
        <v>11</v>
      </c>
      <c r="G416" s="2"/>
      <c r="I416" s="3" t="s">
        <v>595</v>
      </c>
      <c r="J416" s="4" t="s">
        <v>424</v>
      </c>
      <c r="K416" s="20">
        <f t="shared" si="24"/>
        <v>0.14697236919459145</v>
      </c>
      <c r="L416" s="21">
        <v>0.25</v>
      </c>
      <c r="M416" s="28">
        <v>1</v>
      </c>
      <c r="N416" s="15">
        <v>3.6743092298647861E-2</v>
      </c>
      <c r="O416" s="15">
        <v>0</v>
      </c>
      <c r="P416" s="15">
        <f t="shared" si="26"/>
        <v>3.6743092298647861E-2</v>
      </c>
      <c r="Q416" s="23">
        <v>1</v>
      </c>
      <c r="R416" s="8">
        <v>42224</v>
      </c>
      <c r="S416" s="6" t="s">
        <v>975</v>
      </c>
      <c r="Y416" s="25"/>
    </row>
    <row r="417" spans="1:25" ht="18" customHeight="1" x14ac:dyDescent="0.2">
      <c r="A417" s="1">
        <v>416</v>
      </c>
      <c r="B417" s="16" t="s">
        <v>397</v>
      </c>
      <c r="C417" s="13">
        <v>1939</v>
      </c>
      <c r="D417" s="49">
        <v>211</v>
      </c>
      <c r="E417" s="17">
        <v>845</v>
      </c>
      <c r="F417" s="7" t="s">
        <v>11</v>
      </c>
      <c r="G417" s="2"/>
      <c r="I417" s="3" t="s">
        <v>595</v>
      </c>
      <c r="J417" s="4" t="s">
        <v>425</v>
      </c>
      <c r="K417" s="20">
        <f t="shared" si="24"/>
        <v>0.14697236919459145</v>
      </c>
      <c r="L417" s="21">
        <v>0.25</v>
      </c>
      <c r="M417" s="28">
        <v>1</v>
      </c>
      <c r="N417" s="15">
        <v>3.6743092298647861E-2</v>
      </c>
      <c r="O417" s="15">
        <v>0</v>
      </c>
      <c r="P417" s="15">
        <f t="shared" si="26"/>
        <v>3.6743092298647861E-2</v>
      </c>
      <c r="Q417" s="23">
        <v>1</v>
      </c>
      <c r="R417" s="8">
        <v>42224</v>
      </c>
      <c r="S417" s="6" t="s">
        <v>975</v>
      </c>
      <c r="Y417" s="25"/>
    </row>
    <row r="418" spans="1:25" ht="15" customHeight="1" x14ac:dyDescent="0.2">
      <c r="A418" s="1">
        <v>417</v>
      </c>
      <c r="B418" s="16" t="s">
        <v>397</v>
      </c>
      <c r="C418" s="13">
        <v>1939</v>
      </c>
      <c r="D418" s="49">
        <v>212</v>
      </c>
      <c r="E418" s="17">
        <v>846</v>
      </c>
      <c r="F418" s="7" t="s">
        <v>11</v>
      </c>
      <c r="G418" s="2"/>
      <c r="I418" s="3" t="s">
        <v>595</v>
      </c>
      <c r="J418" s="4" t="s">
        <v>426</v>
      </c>
      <c r="K418" s="20">
        <f t="shared" si="24"/>
        <v>0.14697236919459145</v>
      </c>
      <c r="L418" s="21">
        <v>0.25</v>
      </c>
      <c r="M418" s="28">
        <v>1</v>
      </c>
      <c r="N418" s="15">
        <v>3.6743092298647861E-2</v>
      </c>
      <c r="O418" s="15">
        <v>0</v>
      </c>
      <c r="P418" s="15">
        <f t="shared" si="26"/>
        <v>3.6743092298647861E-2</v>
      </c>
      <c r="Q418" s="23">
        <v>1</v>
      </c>
      <c r="R418" s="8">
        <v>42224</v>
      </c>
      <c r="S418" s="6" t="s">
        <v>975</v>
      </c>
      <c r="Y418" s="25"/>
    </row>
    <row r="419" spans="1:25" ht="15" customHeight="1" x14ac:dyDescent="0.2">
      <c r="A419" s="1">
        <v>418</v>
      </c>
      <c r="B419" s="16" t="s">
        <v>397</v>
      </c>
      <c r="C419" s="13">
        <v>1939</v>
      </c>
      <c r="D419" s="49">
        <v>213</v>
      </c>
      <c r="E419" s="17">
        <v>847</v>
      </c>
      <c r="F419" s="7" t="s">
        <v>11</v>
      </c>
      <c r="G419" s="2"/>
      <c r="I419" s="3" t="s">
        <v>595</v>
      </c>
      <c r="J419" s="4" t="s">
        <v>427</v>
      </c>
      <c r="K419" s="20">
        <f t="shared" si="24"/>
        <v>0.14697236919459145</v>
      </c>
      <c r="L419" s="21">
        <v>1</v>
      </c>
      <c r="M419" s="28">
        <v>1</v>
      </c>
      <c r="N419" s="15">
        <v>0.14697236919459145</v>
      </c>
      <c r="O419" s="15">
        <v>0</v>
      </c>
      <c r="P419" s="15">
        <f t="shared" si="26"/>
        <v>0.14697236919459145</v>
      </c>
      <c r="Q419" s="23">
        <v>1</v>
      </c>
      <c r="R419" s="8">
        <v>42224</v>
      </c>
      <c r="S419" s="6" t="s">
        <v>975</v>
      </c>
      <c r="Y419" s="25"/>
    </row>
    <row r="420" spans="1:25" ht="15" customHeight="1" x14ac:dyDescent="0.2">
      <c r="A420" s="1">
        <v>419</v>
      </c>
      <c r="B420" s="16" t="s">
        <v>397</v>
      </c>
      <c r="C420" s="13">
        <v>1939</v>
      </c>
      <c r="D420" s="49">
        <v>214</v>
      </c>
      <c r="E420" s="17">
        <v>850</v>
      </c>
      <c r="F420" s="7" t="s">
        <v>11</v>
      </c>
      <c r="G420" s="2"/>
      <c r="I420" s="3" t="s">
        <v>595</v>
      </c>
      <c r="J420" s="4" t="s">
        <v>428</v>
      </c>
      <c r="K420" s="20">
        <f t="shared" si="24"/>
        <v>0.14697236919459145</v>
      </c>
      <c r="L420" s="21">
        <v>0.8</v>
      </c>
      <c r="M420" s="28">
        <v>1</v>
      </c>
      <c r="N420" s="15">
        <v>0.11757789535567317</v>
      </c>
      <c r="O420" s="15">
        <v>0</v>
      </c>
      <c r="P420" s="15">
        <f t="shared" si="26"/>
        <v>0.11757789535567317</v>
      </c>
      <c r="Q420" s="23">
        <v>1</v>
      </c>
      <c r="R420" s="8">
        <v>42224</v>
      </c>
      <c r="S420" s="6" t="s">
        <v>975</v>
      </c>
      <c r="Y420" s="25"/>
    </row>
    <row r="421" spans="1:25" ht="15" customHeight="1" x14ac:dyDescent="0.2">
      <c r="A421" s="1">
        <v>420</v>
      </c>
      <c r="B421" s="16" t="s">
        <v>397</v>
      </c>
      <c r="C421" s="13">
        <v>1939</v>
      </c>
      <c r="D421" s="49">
        <v>215</v>
      </c>
      <c r="E421" s="17">
        <v>851</v>
      </c>
      <c r="F421" s="7" t="s">
        <v>11</v>
      </c>
      <c r="G421" s="2"/>
      <c r="I421" s="3" t="s">
        <v>595</v>
      </c>
      <c r="J421" s="4" t="s">
        <v>429</v>
      </c>
      <c r="K421" s="20">
        <f t="shared" si="24"/>
        <v>0.14697236919459145</v>
      </c>
      <c r="L421" s="21">
        <v>0.8</v>
      </c>
      <c r="M421" s="28">
        <v>1</v>
      </c>
      <c r="N421" s="15">
        <v>0.11757789535567317</v>
      </c>
      <c r="O421" s="15">
        <v>0</v>
      </c>
      <c r="P421" s="15">
        <f t="shared" si="26"/>
        <v>0.11757789535567317</v>
      </c>
      <c r="Q421" s="23">
        <v>1</v>
      </c>
      <c r="R421" s="8">
        <v>42224</v>
      </c>
      <c r="S421" s="6" t="s">
        <v>975</v>
      </c>
      <c r="Y421" s="25"/>
    </row>
    <row r="422" spans="1:25" ht="15" customHeight="1" x14ac:dyDescent="0.2">
      <c r="A422" s="1">
        <v>421</v>
      </c>
      <c r="B422" s="16" t="s">
        <v>433</v>
      </c>
      <c r="C422" s="13">
        <v>1938</v>
      </c>
      <c r="D422" s="49" t="s">
        <v>789</v>
      </c>
      <c r="E422" s="17">
        <v>835</v>
      </c>
      <c r="F422" s="7" t="s">
        <v>11</v>
      </c>
      <c r="G422" s="2"/>
      <c r="I422" s="3" t="s">
        <v>8</v>
      </c>
      <c r="J422" s="4" t="s">
        <v>434</v>
      </c>
      <c r="K422" s="20">
        <f t="shared" si="24"/>
        <v>0.14697236919459145</v>
      </c>
      <c r="L422" s="21">
        <v>0.25</v>
      </c>
      <c r="M422" s="28">
        <v>1</v>
      </c>
      <c r="N422" s="15">
        <v>3.6743092298647861E-2</v>
      </c>
      <c r="O422" s="15">
        <v>0</v>
      </c>
      <c r="P422" s="15">
        <f t="shared" si="26"/>
        <v>3.6743092298647861E-2</v>
      </c>
      <c r="Q422" s="23">
        <v>1</v>
      </c>
      <c r="R422" s="8">
        <v>42224</v>
      </c>
      <c r="S422" s="6" t="s">
        <v>975</v>
      </c>
      <c r="Y422" s="25"/>
    </row>
    <row r="423" spans="1:25" ht="15" customHeight="1" x14ac:dyDescent="0.2">
      <c r="A423" s="1">
        <v>422</v>
      </c>
      <c r="B423" s="16" t="s">
        <v>433</v>
      </c>
      <c r="C423" s="13">
        <v>1938</v>
      </c>
      <c r="D423" s="49" t="s">
        <v>790</v>
      </c>
      <c r="E423" s="17">
        <v>836</v>
      </c>
      <c r="F423" s="7" t="s">
        <v>11</v>
      </c>
      <c r="G423" s="2"/>
      <c r="I423" s="3" t="s">
        <v>8</v>
      </c>
      <c r="J423" s="4" t="s">
        <v>435</v>
      </c>
      <c r="K423" s="20">
        <f t="shared" si="24"/>
        <v>0.14697236919459145</v>
      </c>
      <c r="L423" s="21">
        <v>0.25</v>
      </c>
      <c r="M423" s="28">
        <v>1</v>
      </c>
      <c r="N423" s="15">
        <v>3.6743092298647861E-2</v>
      </c>
      <c r="O423" s="15">
        <v>0</v>
      </c>
      <c r="P423" s="15">
        <f t="shared" si="26"/>
        <v>3.6743092298647861E-2</v>
      </c>
      <c r="Q423" s="23">
        <v>1</v>
      </c>
      <c r="R423" s="8">
        <v>42224</v>
      </c>
      <c r="S423" s="6" t="s">
        <v>975</v>
      </c>
      <c r="Y423" s="25"/>
    </row>
    <row r="424" spans="1:25" ht="17" customHeight="1" x14ac:dyDescent="0.2">
      <c r="A424" s="1">
        <v>423</v>
      </c>
      <c r="B424" s="16" t="s">
        <v>433</v>
      </c>
      <c r="C424" s="13">
        <v>1938</v>
      </c>
      <c r="D424" s="49" t="s">
        <v>791</v>
      </c>
      <c r="E424" s="17">
        <v>837</v>
      </c>
      <c r="F424" s="7" t="s">
        <v>11</v>
      </c>
      <c r="G424" s="2"/>
      <c r="I424" s="3" t="s">
        <v>8</v>
      </c>
      <c r="J424" s="4" t="s">
        <v>389</v>
      </c>
      <c r="K424" s="20">
        <f t="shared" si="24"/>
        <v>0.14697236919459145</v>
      </c>
      <c r="L424" s="21">
        <v>0.25</v>
      </c>
      <c r="M424" s="28">
        <v>1</v>
      </c>
      <c r="N424" s="15">
        <v>3.6743092298647861E-2</v>
      </c>
      <c r="O424" s="15">
        <v>0</v>
      </c>
      <c r="P424" s="15">
        <f t="shared" si="26"/>
        <v>3.6743092298647861E-2</v>
      </c>
      <c r="Q424" s="23">
        <v>1</v>
      </c>
      <c r="R424" s="8">
        <v>42224</v>
      </c>
      <c r="S424" s="6" t="s">
        <v>975</v>
      </c>
      <c r="Y424" s="25"/>
    </row>
    <row r="425" spans="1:25" ht="17" customHeight="1" x14ac:dyDescent="0.2">
      <c r="A425" s="1">
        <v>424</v>
      </c>
      <c r="B425" s="16" t="s">
        <v>433</v>
      </c>
      <c r="C425" s="13">
        <v>1938</v>
      </c>
      <c r="D425" s="49" t="s">
        <v>792</v>
      </c>
      <c r="E425" s="17">
        <v>838</v>
      </c>
      <c r="F425" s="7" t="s">
        <v>11</v>
      </c>
      <c r="G425" s="2"/>
      <c r="I425" s="3" t="s">
        <v>8</v>
      </c>
      <c r="J425" s="4" t="s">
        <v>436</v>
      </c>
      <c r="K425" s="20">
        <f t="shared" si="24"/>
        <v>0.14697236919459145</v>
      </c>
      <c r="L425" s="21">
        <v>0.25</v>
      </c>
      <c r="M425" s="28">
        <v>1</v>
      </c>
      <c r="N425" s="15">
        <v>3.6743092298647861E-2</v>
      </c>
      <c r="O425" s="15">
        <v>0</v>
      </c>
      <c r="P425" s="15">
        <f t="shared" si="26"/>
        <v>3.6743092298647861E-2</v>
      </c>
      <c r="Q425" s="23">
        <v>1</v>
      </c>
      <c r="R425" s="8">
        <v>42224</v>
      </c>
      <c r="S425" s="6" t="s">
        <v>975</v>
      </c>
      <c r="Y425" s="25"/>
    </row>
    <row r="426" spans="1:25" ht="17" customHeight="1" x14ac:dyDescent="0.2">
      <c r="A426" s="1">
        <v>425</v>
      </c>
      <c r="B426" s="16" t="s">
        <v>430</v>
      </c>
      <c r="C426" s="13">
        <v>1938</v>
      </c>
      <c r="D426" s="49" t="s">
        <v>788</v>
      </c>
      <c r="E426" s="17" t="s">
        <v>431</v>
      </c>
      <c r="F426" s="7" t="s">
        <v>11</v>
      </c>
      <c r="G426" s="2"/>
      <c r="I426" s="3" t="s">
        <v>211</v>
      </c>
      <c r="J426" s="4" t="s">
        <v>432</v>
      </c>
      <c r="K426" s="20">
        <f t="shared" si="24"/>
        <v>0.14697236919459147</v>
      </c>
      <c r="L426" s="21">
        <v>0.35</v>
      </c>
      <c r="M426" s="28">
        <v>1</v>
      </c>
      <c r="N426" s="15">
        <v>5.1440329218107012E-2</v>
      </c>
      <c r="O426" s="15">
        <v>0</v>
      </c>
      <c r="P426" s="15">
        <f t="shared" si="26"/>
        <v>5.1440329218107012E-2</v>
      </c>
      <c r="Q426" s="23">
        <v>1</v>
      </c>
      <c r="R426" s="8">
        <v>42224</v>
      </c>
      <c r="S426" s="6" t="s">
        <v>975</v>
      </c>
      <c r="Y426" s="25"/>
    </row>
    <row r="427" spans="1:25" ht="17" customHeight="1" x14ac:dyDescent="0.2">
      <c r="A427" s="1">
        <v>426</v>
      </c>
      <c r="B427" s="16" t="s">
        <v>793</v>
      </c>
      <c r="C427" s="13">
        <v>1939</v>
      </c>
      <c r="D427" s="49" t="s">
        <v>794</v>
      </c>
      <c r="E427" s="17" t="s">
        <v>445</v>
      </c>
      <c r="F427" s="7" t="s">
        <v>11</v>
      </c>
      <c r="G427" s="26"/>
      <c r="I427" s="3" t="s">
        <v>211</v>
      </c>
      <c r="J427" s="4" t="s">
        <v>446</v>
      </c>
      <c r="K427" s="20">
        <f t="shared" si="24"/>
        <v>1.1705882352941177</v>
      </c>
      <c r="L427" s="21">
        <v>1.7</v>
      </c>
      <c r="M427" s="28">
        <v>1</v>
      </c>
      <c r="N427" s="15">
        <v>0.99</v>
      </c>
      <c r="O427" s="15">
        <v>1</v>
      </c>
      <c r="P427" s="15">
        <f>+O427+N427</f>
        <v>1.99</v>
      </c>
      <c r="Q427" s="23">
        <v>67</v>
      </c>
      <c r="R427" s="24">
        <v>42277</v>
      </c>
      <c r="S427" s="6" t="s">
        <v>12</v>
      </c>
    </row>
    <row r="428" spans="1:25" ht="17" customHeight="1" x14ac:dyDescent="0.2">
      <c r="A428" s="1">
        <v>427</v>
      </c>
      <c r="B428" s="16" t="s">
        <v>437</v>
      </c>
      <c r="C428" s="13">
        <v>1939</v>
      </c>
      <c r="D428" s="49" t="s">
        <v>795</v>
      </c>
      <c r="E428" s="17">
        <v>852</v>
      </c>
      <c r="F428" s="7" t="s">
        <v>11</v>
      </c>
      <c r="G428" s="2"/>
      <c r="I428" s="3" t="s">
        <v>8</v>
      </c>
      <c r="J428" s="4" t="s">
        <v>438</v>
      </c>
      <c r="K428" s="20">
        <f t="shared" si="24"/>
        <v>0.14697236919459145</v>
      </c>
      <c r="L428" s="21">
        <v>0.25</v>
      </c>
      <c r="M428" s="28">
        <v>1</v>
      </c>
      <c r="N428" s="15">
        <v>3.6743092298647861E-2</v>
      </c>
      <c r="O428" s="15">
        <v>0</v>
      </c>
      <c r="P428" s="15">
        <f>+N428+O428</f>
        <v>3.6743092298647861E-2</v>
      </c>
      <c r="Q428" s="23">
        <v>1</v>
      </c>
      <c r="R428" s="8">
        <v>42224</v>
      </c>
      <c r="S428" s="6" t="s">
        <v>975</v>
      </c>
      <c r="Y428" s="25"/>
    </row>
    <row r="429" spans="1:25" ht="17" customHeight="1" x14ac:dyDescent="0.2">
      <c r="A429" s="1">
        <v>428</v>
      </c>
      <c r="B429" s="16" t="s">
        <v>437</v>
      </c>
      <c r="C429" s="13">
        <v>1939</v>
      </c>
      <c r="D429" s="49" t="s">
        <v>796</v>
      </c>
      <c r="E429" s="17">
        <v>853</v>
      </c>
      <c r="F429" s="7" t="s">
        <v>11</v>
      </c>
      <c r="G429" s="2"/>
      <c r="I429" s="3" t="s">
        <v>8</v>
      </c>
      <c r="J429" s="4" t="s">
        <v>439</v>
      </c>
      <c r="K429" s="20">
        <f t="shared" si="24"/>
        <v>0.14697236919459145</v>
      </c>
      <c r="L429" s="21">
        <v>0.25</v>
      </c>
      <c r="M429" s="28">
        <v>1</v>
      </c>
      <c r="N429" s="15">
        <v>3.6743092298647861E-2</v>
      </c>
      <c r="O429" s="15">
        <v>0</v>
      </c>
      <c r="P429" s="15">
        <f>+N429+O429</f>
        <v>3.6743092298647861E-2</v>
      </c>
      <c r="Q429" s="23">
        <v>1</v>
      </c>
      <c r="R429" s="8">
        <v>42224</v>
      </c>
      <c r="S429" s="6" t="s">
        <v>975</v>
      </c>
      <c r="Y429" s="25"/>
    </row>
    <row r="430" spans="1:25" ht="17" customHeight="1" x14ac:dyDescent="0.2">
      <c r="A430" s="1">
        <v>429</v>
      </c>
      <c r="B430" s="16" t="s">
        <v>437</v>
      </c>
      <c r="C430" s="13">
        <v>1939</v>
      </c>
      <c r="D430" s="49" t="s">
        <v>797</v>
      </c>
      <c r="E430" s="17">
        <v>854</v>
      </c>
      <c r="F430" s="7" t="s">
        <v>11</v>
      </c>
      <c r="G430" s="2"/>
      <c r="I430" s="3" t="s">
        <v>8</v>
      </c>
      <c r="J430" s="4" t="s">
        <v>440</v>
      </c>
      <c r="K430" s="20">
        <f t="shared" si="24"/>
        <v>0.14697236919459145</v>
      </c>
      <c r="L430" s="21">
        <v>0.25</v>
      </c>
      <c r="M430" s="28">
        <v>1</v>
      </c>
      <c r="N430" s="15">
        <v>3.6743092298647861E-2</v>
      </c>
      <c r="O430" s="15">
        <v>0</v>
      </c>
      <c r="P430" s="15">
        <f>+N430+O430</f>
        <v>3.6743092298647861E-2</v>
      </c>
      <c r="Q430" s="23">
        <v>1</v>
      </c>
      <c r="R430" s="8">
        <v>42224</v>
      </c>
      <c r="S430" s="6" t="s">
        <v>975</v>
      </c>
      <c r="Y430" s="25"/>
    </row>
    <row r="431" spans="1:25" ht="17" customHeight="1" x14ac:dyDescent="0.2">
      <c r="A431" s="1">
        <v>430</v>
      </c>
      <c r="B431" s="12" t="s">
        <v>437</v>
      </c>
      <c r="C431" s="13">
        <v>1939</v>
      </c>
      <c r="D431" s="49" t="s">
        <v>798</v>
      </c>
      <c r="E431" s="29">
        <v>855</v>
      </c>
      <c r="F431" s="7" t="s">
        <v>11</v>
      </c>
      <c r="G431" s="29"/>
      <c r="H431" s="10"/>
      <c r="I431" s="3" t="s">
        <v>8</v>
      </c>
      <c r="J431" s="4" t="s">
        <v>441</v>
      </c>
      <c r="K431" s="20">
        <f t="shared" si="24"/>
        <v>0.88</v>
      </c>
      <c r="L431" s="9">
        <v>0.25</v>
      </c>
      <c r="M431" s="28">
        <v>1</v>
      </c>
      <c r="N431" s="15">
        <v>0.2</v>
      </c>
      <c r="O431" s="15">
        <v>0.02</v>
      </c>
      <c r="P431" s="15">
        <f>+O431+N431</f>
        <v>0.22</v>
      </c>
      <c r="Q431" s="23">
        <v>150</v>
      </c>
      <c r="R431" s="24">
        <v>42739</v>
      </c>
      <c r="S431" s="6" t="s">
        <v>9</v>
      </c>
      <c r="Y431" s="25"/>
    </row>
    <row r="432" spans="1:25" ht="17" customHeight="1" x14ac:dyDescent="0.2">
      <c r="A432" s="1">
        <v>431</v>
      </c>
      <c r="B432" s="16" t="s">
        <v>437</v>
      </c>
      <c r="C432" s="13">
        <v>1939</v>
      </c>
      <c r="D432" s="49" t="s">
        <v>799</v>
      </c>
      <c r="E432" s="17">
        <v>856</v>
      </c>
      <c r="F432" s="7" t="s">
        <v>11</v>
      </c>
      <c r="G432" s="2"/>
      <c r="I432" s="3" t="s">
        <v>8</v>
      </c>
      <c r="J432" s="4" t="s">
        <v>442</v>
      </c>
      <c r="K432" s="20">
        <f t="shared" si="24"/>
        <v>0.14697236919459145</v>
      </c>
      <c r="L432" s="21">
        <v>0.25</v>
      </c>
      <c r="M432" s="28">
        <v>1</v>
      </c>
      <c r="N432" s="15">
        <v>3.6743092298647861E-2</v>
      </c>
      <c r="O432" s="15">
        <v>0</v>
      </c>
      <c r="P432" s="15">
        <f>+N432+O432</f>
        <v>3.6743092298647861E-2</v>
      </c>
      <c r="Q432" s="23">
        <v>1</v>
      </c>
      <c r="R432" s="8">
        <v>42224</v>
      </c>
      <c r="S432" s="6" t="s">
        <v>975</v>
      </c>
      <c r="Y432" s="25"/>
    </row>
    <row r="433" spans="1:25" ht="17" customHeight="1" x14ac:dyDescent="0.2">
      <c r="A433" s="1">
        <v>432</v>
      </c>
      <c r="B433" s="16" t="s">
        <v>437</v>
      </c>
      <c r="C433" s="13">
        <v>1939</v>
      </c>
      <c r="D433" s="49" t="s">
        <v>800</v>
      </c>
      <c r="E433" s="17">
        <v>857</v>
      </c>
      <c r="F433" s="7" t="s">
        <v>11</v>
      </c>
      <c r="G433" s="2"/>
      <c r="I433" s="3" t="s">
        <v>8</v>
      </c>
      <c r="J433" s="4" t="s">
        <v>443</v>
      </c>
      <c r="K433" s="20">
        <f t="shared" si="24"/>
        <v>0.14697236919459145</v>
      </c>
      <c r="L433" s="21">
        <v>0.25</v>
      </c>
      <c r="M433" s="28">
        <v>1</v>
      </c>
      <c r="N433" s="15">
        <v>3.6743092298647861E-2</v>
      </c>
      <c r="O433" s="15">
        <v>0</v>
      </c>
      <c r="P433" s="15">
        <f>+N433+O433</f>
        <v>3.6743092298647861E-2</v>
      </c>
      <c r="Q433" s="23">
        <v>1</v>
      </c>
      <c r="R433" s="8">
        <v>42224</v>
      </c>
      <c r="S433" s="6" t="s">
        <v>975</v>
      </c>
      <c r="Y433" s="25"/>
    </row>
    <row r="434" spans="1:25" ht="17" customHeight="1" x14ac:dyDescent="0.2">
      <c r="A434" s="1">
        <v>433</v>
      </c>
      <c r="B434" s="16" t="s">
        <v>437</v>
      </c>
      <c r="C434" s="13">
        <v>1939</v>
      </c>
      <c r="D434" s="49" t="s">
        <v>801</v>
      </c>
      <c r="E434" s="17">
        <v>858</v>
      </c>
      <c r="F434" s="7" t="s">
        <v>11</v>
      </c>
      <c r="G434" s="2"/>
      <c r="I434" s="3" t="s">
        <v>8</v>
      </c>
      <c r="J434" s="4" t="s">
        <v>444</v>
      </c>
      <c r="K434" s="20">
        <f t="shared" si="24"/>
        <v>0.14697236919459145</v>
      </c>
      <c r="L434" s="21">
        <v>0.25</v>
      </c>
      <c r="M434" s="28">
        <v>1</v>
      </c>
      <c r="N434" s="15">
        <v>3.6743092298647861E-2</v>
      </c>
      <c r="O434" s="15">
        <v>0</v>
      </c>
      <c r="P434" s="15">
        <f>+N434+O434</f>
        <v>3.6743092298647861E-2</v>
      </c>
      <c r="Q434" s="23">
        <v>1</v>
      </c>
      <c r="R434" s="8">
        <v>42224</v>
      </c>
      <c r="S434" s="6" t="s">
        <v>975</v>
      </c>
      <c r="Y434" s="25"/>
    </row>
    <row r="435" spans="1:25" ht="15" customHeight="1" x14ac:dyDescent="0.2">
      <c r="A435" s="1">
        <v>434</v>
      </c>
      <c r="B435" s="16" t="s">
        <v>447</v>
      </c>
      <c r="C435" s="13">
        <v>1940</v>
      </c>
      <c r="D435" s="49" t="s">
        <v>810</v>
      </c>
      <c r="E435" s="17">
        <v>859</v>
      </c>
      <c r="F435" s="7" t="s">
        <v>11</v>
      </c>
      <c r="G435" s="26"/>
      <c r="I435" s="3" t="s">
        <v>8</v>
      </c>
      <c r="J435" s="4" t="s">
        <v>448</v>
      </c>
      <c r="K435" s="20">
        <f t="shared" si="24"/>
        <v>0.61643835616438358</v>
      </c>
      <c r="L435" s="21">
        <v>0.25</v>
      </c>
      <c r="M435" s="28">
        <v>1</v>
      </c>
      <c r="N435" s="15">
        <v>0.1541095890410959</v>
      </c>
      <c r="O435" s="15">
        <v>0</v>
      </c>
      <c r="P435" s="15">
        <f t="shared" ref="P435:P469" si="27">+O435+N435</f>
        <v>0.1541095890410959</v>
      </c>
      <c r="Q435" s="23">
        <v>109</v>
      </c>
      <c r="R435" s="24">
        <v>42336</v>
      </c>
      <c r="S435" s="6" t="s">
        <v>12</v>
      </c>
    </row>
    <row r="436" spans="1:25" ht="17" customHeight="1" x14ac:dyDescent="0.2">
      <c r="A436" s="1">
        <v>435</v>
      </c>
      <c r="B436" s="16" t="s">
        <v>447</v>
      </c>
      <c r="C436" s="13">
        <v>1940</v>
      </c>
      <c r="D436" s="49" t="s">
        <v>811</v>
      </c>
      <c r="E436" s="17">
        <v>860</v>
      </c>
      <c r="F436" s="7" t="s">
        <v>11</v>
      </c>
      <c r="G436" s="26"/>
      <c r="I436" s="3" t="s">
        <v>8</v>
      </c>
      <c r="J436" s="4" t="s">
        <v>449</v>
      </c>
      <c r="K436" s="20">
        <f t="shared" si="24"/>
        <v>0.61643835616438358</v>
      </c>
      <c r="L436" s="21">
        <v>0.25</v>
      </c>
      <c r="M436" s="28">
        <v>1</v>
      </c>
      <c r="N436" s="15">
        <v>0.1541095890410959</v>
      </c>
      <c r="O436" s="15">
        <v>0</v>
      </c>
      <c r="P436" s="15">
        <f t="shared" si="27"/>
        <v>0.1541095890410959</v>
      </c>
      <c r="Q436" s="23">
        <v>109</v>
      </c>
      <c r="R436" s="24">
        <v>42336</v>
      </c>
      <c r="S436" s="6" t="s">
        <v>12</v>
      </c>
    </row>
    <row r="437" spans="1:25" ht="17" customHeight="1" x14ac:dyDescent="0.2">
      <c r="A437" s="1">
        <v>436</v>
      </c>
      <c r="B437" s="12" t="s">
        <v>447</v>
      </c>
      <c r="C437" s="13">
        <v>1940</v>
      </c>
      <c r="D437" s="49" t="s">
        <v>812</v>
      </c>
      <c r="E437" s="29">
        <v>861</v>
      </c>
      <c r="F437" s="7" t="s">
        <v>11</v>
      </c>
      <c r="G437" s="29"/>
      <c r="H437" s="10"/>
      <c r="I437" s="3" t="s">
        <v>8</v>
      </c>
      <c r="J437" s="4" t="s">
        <v>450</v>
      </c>
      <c r="K437" s="20">
        <f t="shared" si="24"/>
        <v>6.264568878465096E-2</v>
      </c>
      <c r="L437" s="9">
        <v>0.25</v>
      </c>
      <c r="M437" s="28">
        <v>1</v>
      </c>
      <c r="N437" s="55">
        <v>0.01</v>
      </c>
      <c r="O437" s="56">
        <v>5.6614221961627407E-3</v>
      </c>
      <c r="P437" s="15">
        <f t="shared" si="27"/>
        <v>1.566142219616274E-2</v>
      </c>
      <c r="Q437" s="23">
        <v>144</v>
      </c>
      <c r="R437" s="24">
        <v>42722</v>
      </c>
      <c r="S437" s="6" t="s">
        <v>9</v>
      </c>
      <c r="Y437" s="25"/>
    </row>
    <row r="438" spans="1:25" ht="17" customHeight="1" x14ac:dyDescent="0.2">
      <c r="A438" s="1">
        <v>437</v>
      </c>
      <c r="B438" s="16" t="s">
        <v>447</v>
      </c>
      <c r="C438" s="13">
        <v>1940</v>
      </c>
      <c r="D438" s="49" t="s">
        <v>813</v>
      </c>
      <c r="E438" s="17">
        <v>862</v>
      </c>
      <c r="F438" s="7" t="s">
        <v>11</v>
      </c>
      <c r="G438" s="26"/>
      <c r="I438" s="3" t="s">
        <v>8</v>
      </c>
      <c r="J438" s="4" t="s">
        <v>451</v>
      </c>
      <c r="K438" s="20">
        <f t="shared" si="24"/>
        <v>0.61643835616438347</v>
      </c>
      <c r="L438" s="21">
        <v>0.35</v>
      </c>
      <c r="M438" s="28">
        <v>1</v>
      </c>
      <c r="N438" s="15">
        <v>0.21575342465753422</v>
      </c>
      <c r="O438" s="15">
        <v>0</v>
      </c>
      <c r="P438" s="15">
        <f t="shared" si="27"/>
        <v>0.21575342465753422</v>
      </c>
      <c r="Q438" s="23">
        <v>109</v>
      </c>
      <c r="R438" s="24">
        <v>42336</v>
      </c>
      <c r="S438" s="6" t="s">
        <v>12</v>
      </c>
    </row>
    <row r="439" spans="1:25" ht="17" customHeight="1" x14ac:dyDescent="0.2">
      <c r="A439" s="1">
        <v>438</v>
      </c>
      <c r="B439" s="12" t="s">
        <v>447</v>
      </c>
      <c r="C439" s="13">
        <v>1940</v>
      </c>
      <c r="D439" s="49" t="s">
        <v>814</v>
      </c>
      <c r="E439" s="29">
        <v>863</v>
      </c>
      <c r="F439" s="7" t="s">
        <v>11</v>
      </c>
      <c r="G439" s="29"/>
      <c r="H439" s="10"/>
      <c r="I439" s="3" t="s">
        <v>8</v>
      </c>
      <c r="J439" s="4" t="s">
        <v>452</v>
      </c>
      <c r="K439" s="20">
        <f t="shared" si="24"/>
        <v>0.86137822078895088</v>
      </c>
      <c r="L439" s="9">
        <v>1.2</v>
      </c>
      <c r="M439" s="28">
        <v>1</v>
      </c>
      <c r="N439" s="55">
        <v>0.66</v>
      </c>
      <c r="O439" s="56">
        <v>0.37365386494674091</v>
      </c>
      <c r="P439" s="15">
        <f t="shared" si="27"/>
        <v>1.0336538649467411</v>
      </c>
      <c r="Q439" s="23">
        <v>144</v>
      </c>
      <c r="R439" s="24">
        <v>42722</v>
      </c>
      <c r="S439" s="6" t="s">
        <v>9</v>
      </c>
      <c r="Y439" s="25"/>
    </row>
    <row r="440" spans="1:25" ht="17" customHeight="1" x14ac:dyDescent="0.2">
      <c r="A440" s="1">
        <v>439</v>
      </c>
      <c r="B440" s="12" t="s">
        <v>447</v>
      </c>
      <c r="C440" s="13">
        <v>1940</v>
      </c>
      <c r="D440" s="49" t="s">
        <v>815</v>
      </c>
      <c r="E440" s="29">
        <v>864</v>
      </c>
      <c r="F440" s="7" t="s">
        <v>11</v>
      </c>
      <c r="G440" s="29"/>
      <c r="H440" s="10"/>
      <c r="I440" s="3" t="s">
        <v>8</v>
      </c>
      <c r="J440" s="4" t="s">
        <v>453</v>
      </c>
      <c r="K440" s="20">
        <f t="shared" si="24"/>
        <v>0.18793706635395288</v>
      </c>
      <c r="L440" s="14">
        <v>0.25</v>
      </c>
      <c r="M440" s="28">
        <v>1</v>
      </c>
      <c r="N440" s="55">
        <v>0.03</v>
      </c>
      <c r="O440" s="56">
        <v>1.6984266588488221E-2</v>
      </c>
      <c r="P440" s="15">
        <f t="shared" si="27"/>
        <v>4.698426658848822E-2</v>
      </c>
      <c r="Q440" s="23">
        <v>144</v>
      </c>
      <c r="R440" s="24">
        <v>42722</v>
      </c>
      <c r="S440" s="6" t="s">
        <v>9</v>
      </c>
      <c r="Y440" s="25"/>
    </row>
    <row r="441" spans="1:25" ht="17" customHeight="1" x14ac:dyDescent="0.2">
      <c r="A441" s="1">
        <v>440</v>
      </c>
      <c r="B441" s="12" t="s">
        <v>447</v>
      </c>
      <c r="C441" s="13">
        <v>1940</v>
      </c>
      <c r="D441" s="49" t="s">
        <v>816</v>
      </c>
      <c r="E441" s="29">
        <v>865</v>
      </c>
      <c r="F441" s="7" t="s">
        <v>11</v>
      </c>
      <c r="G441" s="29"/>
      <c r="H441" s="10"/>
      <c r="I441" s="3" t="s">
        <v>8</v>
      </c>
      <c r="J441" s="4" t="s">
        <v>454</v>
      </c>
      <c r="K441" s="20">
        <f t="shared" si="24"/>
        <v>0.18793706635395288</v>
      </c>
      <c r="L441" s="14">
        <v>0.25</v>
      </c>
      <c r="M441" s="28">
        <v>1</v>
      </c>
      <c r="N441" s="55">
        <v>0.03</v>
      </c>
      <c r="O441" s="56">
        <v>1.6984266588488221E-2</v>
      </c>
      <c r="P441" s="15">
        <f t="shared" si="27"/>
        <v>4.698426658848822E-2</v>
      </c>
      <c r="Q441" s="23">
        <v>144</v>
      </c>
      <c r="R441" s="24">
        <v>42722</v>
      </c>
      <c r="S441" s="6" t="s">
        <v>9</v>
      </c>
      <c r="Y441" s="25"/>
    </row>
    <row r="442" spans="1:25" ht="17" customHeight="1" x14ac:dyDescent="0.2">
      <c r="A442" s="1">
        <v>441</v>
      </c>
      <c r="B442" s="16" t="s">
        <v>447</v>
      </c>
      <c r="C442" s="13">
        <v>1940</v>
      </c>
      <c r="D442" s="49" t="s">
        <v>817</v>
      </c>
      <c r="E442" s="17">
        <v>866</v>
      </c>
      <c r="F442" s="7" t="s">
        <v>11</v>
      </c>
      <c r="G442" s="26"/>
      <c r="I442" s="3" t="s">
        <v>8</v>
      </c>
      <c r="J442" s="4" t="s">
        <v>455</v>
      </c>
      <c r="K442" s="20">
        <f t="shared" si="24"/>
        <v>0.61643835616438358</v>
      </c>
      <c r="L442" s="21">
        <v>0.25</v>
      </c>
      <c r="M442" s="28">
        <v>1</v>
      </c>
      <c r="N442" s="15">
        <v>0.1541095890410959</v>
      </c>
      <c r="O442" s="15">
        <v>0</v>
      </c>
      <c r="P442" s="15">
        <f t="shared" si="27"/>
        <v>0.1541095890410959</v>
      </c>
      <c r="Q442" s="23">
        <v>109</v>
      </c>
      <c r="R442" s="24">
        <v>42336</v>
      </c>
      <c r="S442" s="6" t="s">
        <v>12</v>
      </c>
    </row>
    <row r="443" spans="1:25" ht="17" customHeight="1" x14ac:dyDescent="0.2">
      <c r="A443" s="1">
        <v>442</v>
      </c>
      <c r="B443" s="12" t="s">
        <v>447</v>
      </c>
      <c r="C443" s="13">
        <v>1940</v>
      </c>
      <c r="D443" s="49" t="s">
        <v>818</v>
      </c>
      <c r="E443" s="29">
        <v>867</v>
      </c>
      <c r="F443" s="7" t="s">
        <v>11</v>
      </c>
      <c r="G443" s="29"/>
      <c r="H443" s="10"/>
      <c r="I443" s="3" t="s">
        <v>8</v>
      </c>
      <c r="J443" s="4" t="s">
        <v>456</v>
      </c>
      <c r="K443" s="20">
        <f t="shared" si="24"/>
        <v>0.56381119906185861</v>
      </c>
      <c r="L443" s="14">
        <v>0.25</v>
      </c>
      <c r="M443" s="28">
        <v>1</v>
      </c>
      <c r="N443" s="55">
        <v>0.09</v>
      </c>
      <c r="O443" s="56">
        <v>5.0952799765464671E-2</v>
      </c>
      <c r="P443" s="15">
        <f t="shared" si="27"/>
        <v>0.14095279976546465</v>
      </c>
      <c r="Q443" s="23">
        <v>144</v>
      </c>
      <c r="R443" s="24">
        <v>42722</v>
      </c>
      <c r="S443" s="6" t="s">
        <v>9</v>
      </c>
      <c r="Y443" s="25"/>
    </row>
    <row r="444" spans="1:25" ht="17" customHeight="1" x14ac:dyDescent="0.2">
      <c r="A444" s="1">
        <v>443</v>
      </c>
      <c r="B444" s="16" t="s">
        <v>447</v>
      </c>
      <c r="C444" s="13">
        <v>1940</v>
      </c>
      <c r="D444" s="49" t="s">
        <v>819</v>
      </c>
      <c r="E444" s="17">
        <v>868</v>
      </c>
      <c r="F444" s="7" t="s">
        <v>11</v>
      </c>
      <c r="G444" s="26"/>
      <c r="I444" s="3" t="s">
        <v>8</v>
      </c>
      <c r="J444" s="4" t="s">
        <v>457</v>
      </c>
      <c r="K444" s="20">
        <f t="shared" si="24"/>
        <v>0.61643835616438369</v>
      </c>
      <c r="L444" s="21">
        <v>1.75</v>
      </c>
      <c r="M444" s="28">
        <v>1</v>
      </c>
      <c r="N444" s="15">
        <v>1.0787671232876714</v>
      </c>
      <c r="O444" s="15">
        <v>0</v>
      </c>
      <c r="P444" s="15">
        <f t="shared" si="27"/>
        <v>1.0787671232876714</v>
      </c>
      <c r="Q444" s="23">
        <v>109</v>
      </c>
      <c r="R444" s="24">
        <v>42336</v>
      </c>
      <c r="S444" s="6" t="s">
        <v>12</v>
      </c>
    </row>
    <row r="445" spans="1:25" ht="15" customHeight="1" x14ac:dyDescent="0.2">
      <c r="A445" s="1">
        <v>444</v>
      </c>
      <c r="B445" s="12" t="s">
        <v>447</v>
      </c>
      <c r="C445" s="13">
        <v>1940</v>
      </c>
      <c r="D445" s="49" t="s">
        <v>820</v>
      </c>
      <c r="E445" s="29">
        <v>869</v>
      </c>
      <c r="F445" s="7" t="s">
        <v>11</v>
      </c>
      <c r="G445" s="29"/>
      <c r="H445" s="10"/>
      <c r="I445" s="3" t="s">
        <v>8</v>
      </c>
      <c r="J445" s="4" t="s">
        <v>458</v>
      </c>
      <c r="K445" s="20">
        <f t="shared" si="24"/>
        <v>0.37587413270790576</v>
      </c>
      <c r="L445" s="14">
        <v>0.25</v>
      </c>
      <c r="M445" s="28">
        <v>1</v>
      </c>
      <c r="N445" s="55">
        <v>0.06</v>
      </c>
      <c r="O445" s="56">
        <v>3.3968533176976443E-2</v>
      </c>
      <c r="P445" s="15">
        <f t="shared" si="27"/>
        <v>9.396853317697644E-2</v>
      </c>
      <c r="Q445" s="23">
        <v>144</v>
      </c>
      <c r="R445" s="24">
        <v>42722</v>
      </c>
      <c r="S445" s="6" t="s">
        <v>9</v>
      </c>
      <c r="Y445" s="25"/>
    </row>
    <row r="446" spans="1:25" ht="15" customHeight="1" x14ac:dyDescent="0.2">
      <c r="A446" s="1">
        <v>445</v>
      </c>
      <c r="B446" s="12" t="s">
        <v>447</v>
      </c>
      <c r="C446" s="13">
        <v>1940</v>
      </c>
      <c r="D446" s="49" t="s">
        <v>821</v>
      </c>
      <c r="E446" s="29">
        <v>870</v>
      </c>
      <c r="F446" s="7" t="s">
        <v>11</v>
      </c>
      <c r="G446" s="29"/>
      <c r="H446" s="10"/>
      <c r="I446" s="3" t="s">
        <v>8</v>
      </c>
      <c r="J446" s="4" t="s">
        <v>459</v>
      </c>
      <c r="K446" s="20">
        <f t="shared" si="24"/>
        <v>0.37587413270790576</v>
      </c>
      <c r="L446" s="14">
        <v>0.25</v>
      </c>
      <c r="M446" s="28">
        <v>1</v>
      </c>
      <c r="N446" s="55">
        <v>0.06</v>
      </c>
      <c r="O446" s="56">
        <v>3.3968533176976443E-2</v>
      </c>
      <c r="P446" s="15">
        <f t="shared" si="27"/>
        <v>9.396853317697644E-2</v>
      </c>
      <c r="Q446" s="23">
        <v>144</v>
      </c>
      <c r="R446" s="24">
        <v>42722</v>
      </c>
      <c r="S446" s="6" t="s">
        <v>9</v>
      </c>
      <c r="Y446" s="25"/>
    </row>
    <row r="447" spans="1:25" ht="17" customHeight="1" x14ac:dyDescent="0.2">
      <c r="A447" s="1">
        <v>446</v>
      </c>
      <c r="B447" s="12" t="s">
        <v>447</v>
      </c>
      <c r="C447" s="13">
        <v>1940</v>
      </c>
      <c r="D447" s="49" t="s">
        <v>822</v>
      </c>
      <c r="E447" s="29">
        <v>871</v>
      </c>
      <c r="F447" s="7" t="s">
        <v>11</v>
      </c>
      <c r="G447" s="29"/>
      <c r="H447" s="10"/>
      <c r="I447" s="3" t="s">
        <v>8</v>
      </c>
      <c r="J447" s="4" t="s">
        <v>460</v>
      </c>
      <c r="K447" s="20">
        <f t="shared" si="24"/>
        <v>0.37587413270790576</v>
      </c>
      <c r="L447" s="14">
        <v>0.25</v>
      </c>
      <c r="M447" s="28">
        <v>1</v>
      </c>
      <c r="N447" s="55">
        <v>0.06</v>
      </c>
      <c r="O447" s="56">
        <v>3.3968533176976443E-2</v>
      </c>
      <c r="P447" s="15">
        <f t="shared" si="27"/>
        <v>9.396853317697644E-2</v>
      </c>
      <c r="Q447" s="23">
        <v>144</v>
      </c>
      <c r="R447" s="24">
        <v>42722</v>
      </c>
      <c r="S447" s="6" t="s">
        <v>9</v>
      </c>
      <c r="Y447" s="25"/>
    </row>
    <row r="448" spans="1:25" ht="17" customHeight="1" x14ac:dyDescent="0.2">
      <c r="A448" s="1">
        <v>447</v>
      </c>
      <c r="B448" s="12" t="s">
        <v>447</v>
      </c>
      <c r="C448" s="13">
        <v>1940</v>
      </c>
      <c r="D448" s="49" t="s">
        <v>823</v>
      </c>
      <c r="E448" s="29">
        <v>872</v>
      </c>
      <c r="F448" s="7" t="s">
        <v>11</v>
      </c>
      <c r="G448" s="29"/>
      <c r="H448" s="10"/>
      <c r="I448" s="3" t="s">
        <v>8</v>
      </c>
      <c r="J448" s="4" t="s">
        <v>461</v>
      </c>
      <c r="K448" s="20">
        <f t="shared" si="24"/>
        <v>0.8770396429851135</v>
      </c>
      <c r="L448" s="14">
        <v>0.25</v>
      </c>
      <c r="M448" s="28">
        <v>1</v>
      </c>
      <c r="N448" s="55">
        <v>0.14000000000000001</v>
      </c>
      <c r="O448" s="56">
        <v>7.9259910746278375E-2</v>
      </c>
      <c r="P448" s="15">
        <f t="shared" si="27"/>
        <v>0.21925991074627837</v>
      </c>
      <c r="Q448" s="23">
        <v>144</v>
      </c>
      <c r="R448" s="24">
        <v>42722</v>
      </c>
      <c r="S448" s="6" t="s">
        <v>9</v>
      </c>
      <c r="Y448" s="25"/>
    </row>
    <row r="449" spans="1:25" ht="15" customHeight="1" x14ac:dyDescent="0.2">
      <c r="A449" s="1">
        <v>448</v>
      </c>
      <c r="B449" s="12" t="s">
        <v>447</v>
      </c>
      <c r="C449" s="13">
        <v>1940</v>
      </c>
      <c r="D449" s="49" t="s">
        <v>824</v>
      </c>
      <c r="E449" s="29">
        <v>873</v>
      </c>
      <c r="F449" s="7" t="s">
        <v>11</v>
      </c>
      <c r="G449" s="29"/>
      <c r="H449" s="10"/>
      <c r="I449" s="3" t="s">
        <v>8</v>
      </c>
      <c r="J449" s="4" t="s">
        <v>462</v>
      </c>
      <c r="K449" s="20">
        <f t="shared" si="24"/>
        <v>0.62645688784650955</v>
      </c>
      <c r="L449" s="9">
        <v>1.1000000000000001</v>
      </c>
      <c r="M449" s="28">
        <v>1</v>
      </c>
      <c r="N449" s="55">
        <v>0.44</v>
      </c>
      <c r="O449" s="56">
        <v>0.24910257663116059</v>
      </c>
      <c r="P449" s="15">
        <f t="shared" si="27"/>
        <v>0.68910257663116059</v>
      </c>
      <c r="Q449" s="23">
        <v>144</v>
      </c>
      <c r="R449" s="24">
        <v>42722</v>
      </c>
      <c r="S449" s="6" t="s">
        <v>9</v>
      </c>
      <c r="Y449" s="25"/>
    </row>
    <row r="450" spans="1:25" ht="17" customHeight="1" x14ac:dyDescent="0.2">
      <c r="A450" s="1">
        <v>449</v>
      </c>
      <c r="B450" s="16" t="s">
        <v>447</v>
      </c>
      <c r="C450" s="13">
        <v>1940</v>
      </c>
      <c r="D450" s="49" t="s">
        <v>825</v>
      </c>
      <c r="E450" s="17">
        <v>874</v>
      </c>
      <c r="F450" s="7" t="s">
        <v>11</v>
      </c>
      <c r="G450" s="26"/>
      <c r="I450" s="3" t="s">
        <v>8</v>
      </c>
      <c r="J450" s="4" t="s">
        <v>463</v>
      </c>
      <c r="K450" s="20">
        <f t="shared" ref="K450:K513" si="28">IF(ISERR(+P450/L450),0,P450/L450)</f>
        <v>0.61643835616438358</v>
      </c>
      <c r="L450" s="21">
        <v>0.25</v>
      </c>
      <c r="M450" s="28">
        <v>1</v>
      </c>
      <c r="N450" s="15">
        <v>0.1541095890410959</v>
      </c>
      <c r="O450" s="15">
        <v>0</v>
      </c>
      <c r="P450" s="15">
        <f t="shared" si="27"/>
        <v>0.1541095890410959</v>
      </c>
      <c r="Q450" s="23">
        <v>109</v>
      </c>
      <c r="R450" s="24">
        <v>42336</v>
      </c>
      <c r="S450" s="6" t="s">
        <v>12</v>
      </c>
    </row>
    <row r="451" spans="1:25" ht="15" customHeight="1" x14ac:dyDescent="0.2">
      <c r="A451" s="1">
        <v>450</v>
      </c>
      <c r="B451" s="12" t="s">
        <v>447</v>
      </c>
      <c r="C451" s="13">
        <v>1940</v>
      </c>
      <c r="D451" s="49" t="s">
        <v>826</v>
      </c>
      <c r="E451" s="29">
        <v>875</v>
      </c>
      <c r="F451" s="7" t="s">
        <v>11</v>
      </c>
      <c r="G451" s="29"/>
      <c r="H451" s="10"/>
      <c r="I451" s="3" t="s">
        <v>8</v>
      </c>
      <c r="J451" s="4" t="s">
        <v>464</v>
      </c>
      <c r="K451" s="20">
        <f t="shared" si="28"/>
        <v>0.37587413270790576</v>
      </c>
      <c r="L451" s="14">
        <v>0.25</v>
      </c>
      <c r="M451" s="28">
        <v>1</v>
      </c>
      <c r="N451" s="55">
        <v>0.06</v>
      </c>
      <c r="O451" s="56">
        <v>3.3968533176976443E-2</v>
      </c>
      <c r="P451" s="15">
        <f t="shared" si="27"/>
        <v>9.396853317697644E-2</v>
      </c>
      <c r="Q451" s="23">
        <v>144</v>
      </c>
      <c r="R451" s="24">
        <v>42722</v>
      </c>
      <c r="S451" s="6" t="s">
        <v>9</v>
      </c>
      <c r="Y451" s="25"/>
    </row>
    <row r="452" spans="1:25" ht="17" customHeight="1" x14ac:dyDescent="0.2">
      <c r="A452" s="1">
        <v>451</v>
      </c>
      <c r="B452" s="16" t="s">
        <v>447</v>
      </c>
      <c r="C452" s="13">
        <v>1940</v>
      </c>
      <c r="D452" s="49" t="s">
        <v>827</v>
      </c>
      <c r="E452" s="17">
        <v>876</v>
      </c>
      <c r="F452" s="7" t="s">
        <v>11</v>
      </c>
      <c r="G452" s="26"/>
      <c r="I452" s="3" t="s">
        <v>8</v>
      </c>
      <c r="J452" s="4" t="s">
        <v>465</v>
      </c>
      <c r="K452" s="20">
        <f t="shared" si="28"/>
        <v>0.61643835616438358</v>
      </c>
      <c r="L452" s="21">
        <v>0.25</v>
      </c>
      <c r="M452" s="28">
        <v>1</v>
      </c>
      <c r="N452" s="15">
        <v>0.1541095890410959</v>
      </c>
      <c r="O452" s="15">
        <v>0</v>
      </c>
      <c r="P452" s="15">
        <f t="shared" si="27"/>
        <v>0.1541095890410959</v>
      </c>
      <c r="Q452" s="23">
        <v>109</v>
      </c>
      <c r="R452" s="24">
        <v>42336</v>
      </c>
      <c r="S452" s="6" t="s">
        <v>12</v>
      </c>
    </row>
    <row r="453" spans="1:25" ht="17" customHeight="1" x14ac:dyDescent="0.2">
      <c r="A453" s="1">
        <v>452</v>
      </c>
      <c r="B453" s="12" t="s">
        <v>447</v>
      </c>
      <c r="C453" s="13">
        <v>1940</v>
      </c>
      <c r="D453" s="49" t="s">
        <v>828</v>
      </c>
      <c r="E453" s="29">
        <v>877</v>
      </c>
      <c r="F453" s="7" t="s">
        <v>11</v>
      </c>
      <c r="G453" s="29"/>
      <c r="H453" s="10"/>
      <c r="I453" s="3" t="s">
        <v>8</v>
      </c>
      <c r="J453" s="4" t="s">
        <v>466</v>
      </c>
      <c r="K453" s="20">
        <f t="shared" si="28"/>
        <v>0.8770396429851135</v>
      </c>
      <c r="L453" s="14">
        <v>0.25</v>
      </c>
      <c r="M453" s="28">
        <v>1</v>
      </c>
      <c r="N453" s="55">
        <v>0.14000000000000001</v>
      </c>
      <c r="O453" s="56">
        <v>7.9259910746278375E-2</v>
      </c>
      <c r="P453" s="15">
        <f t="shared" si="27"/>
        <v>0.21925991074627837</v>
      </c>
      <c r="Q453" s="23">
        <v>144</v>
      </c>
      <c r="R453" s="24">
        <v>42722</v>
      </c>
      <c r="S453" s="6" t="s">
        <v>9</v>
      </c>
      <c r="Y453" s="25"/>
    </row>
    <row r="454" spans="1:25" ht="15" customHeight="1" x14ac:dyDescent="0.2">
      <c r="A454" s="1">
        <v>453</v>
      </c>
      <c r="B454" s="16" t="s">
        <v>447</v>
      </c>
      <c r="C454" s="13">
        <v>1940</v>
      </c>
      <c r="D454" s="49" t="s">
        <v>829</v>
      </c>
      <c r="E454" s="17">
        <v>878</v>
      </c>
      <c r="F454" s="7" t="s">
        <v>11</v>
      </c>
      <c r="G454" s="26"/>
      <c r="I454" s="3" t="s">
        <v>8</v>
      </c>
      <c r="J454" s="4" t="s">
        <v>467</v>
      </c>
      <c r="K454" s="20">
        <f t="shared" si="28"/>
        <v>0.61643835616438358</v>
      </c>
      <c r="L454" s="21">
        <v>1.6</v>
      </c>
      <c r="M454" s="28">
        <v>1</v>
      </c>
      <c r="N454" s="15">
        <v>0.98630136986301387</v>
      </c>
      <c r="O454" s="15">
        <v>0</v>
      </c>
      <c r="P454" s="15">
        <f t="shared" si="27"/>
        <v>0.98630136986301387</v>
      </c>
      <c r="Q454" s="23">
        <v>109</v>
      </c>
      <c r="R454" s="24">
        <v>42336</v>
      </c>
      <c r="S454" s="6" t="s">
        <v>12</v>
      </c>
    </row>
    <row r="455" spans="1:25" ht="15" customHeight="1" x14ac:dyDescent="0.2">
      <c r="A455" s="1">
        <v>454</v>
      </c>
      <c r="B455" s="12" t="s">
        <v>447</v>
      </c>
      <c r="C455" s="13">
        <v>1940</v>
      </c>
      <c r="D455" s="49" t="s">
        <v>830</v>
      </c>
      <c r="E455" s="29">
        <v>879</v>
      </c>
      <c r="F455" s="7" t="s">
        <v>11</v>
      </c>
      <c r="G455" s="29"/>
      <c r="H455" s="10"/>
      <c r="I455" s="3" t="s">
        <v>8</v>
      </c>
      <c r="J455" s="4" t="s">
        <v>468</v>
      </c>
      <c r="K455" s="20">
        <f t="shared" si="28"/>
        <v>0.37587413270790576</v>
      </c>
      <c r="L455" s="14">
        <v>0.25</v>
      </c>
      <c r="M455" s="28">
        <v>1</v>
      </c>
      <c r="N455" s="55">
        <v>0.06</v>
      </c>
      <c r="O455" s="56">
        <v>3.3968533176976443E-2</v>
      </c>
      <c r="P455" s="15">
        <f t="shared" si="27"/>
        <v>9.396853317697644E-2</v>
      </c>
      <c r="Q455" s="23">
        <v>144</v>
      </c>
      <c r="R455" s="24">
        <v>42722</v>
      </c>
      <c r="S455" s="6" t="s">
        <v>9</v>
      </c>
      <c r="Y455" s="25"/>
    </row>
    <row r="456" spans="1:25" ht="15" customHeight="1" x14ac:dyDescent="0.2">
      <c r="A456" s="1">
        <v>455</v>
      </c>
      <c r="B456" s="16" t="s">
        <v>447</v>
      </c>
      <c r="C456" s="13">
        <v>1940</v>
      </c>
      <c r="D456" s="49" t="s">
        <v>831</v>
      </c>
      <c r="E456" s="17">
        <v>880</v>
      </c>
      <c r="F456" s="7" t="s">
        <v>11</v>
      </c>
      <c r="G456" s="26"/>
      <c r="I456" s="3" t="s">
        <v>8</v>
      </c>
      <c r="J456" s="4" t="s">
        <v>469</v>
      </c>
      <c r="K456" s="20">
        <f t="shared" si="28"/>
        <v>0.61643835616438358</v>
      </c>
      <c r="L456" s="21">
        <v>0.25</v>
      </c>
      <c r="M456" s="28">
        <v>1</v>
      </c>
      <c r="N456" s="15">
        <v>0.1541095890410959</v>
      </c>
      <c r="O456" s="15">
        <v>0</v>
      </c>
      <c r="P456" s="15">
        <f t="shared" si="27"/>
        <v>0.1541095890410959</v>
      </c>
      <c r="Q456" s="23">
        <v>109</v>
      </c>
      <c r="R456" s="24">
        <v>42336</v>
      </c>
      <c r="S456" s="6" t="s">
        <v>12</v>
      </c>
    </row>
    <row r="457" spans="1:25" ht="15" customHeight="1" x14ac:dyDescent="0.2">
      <c r="A457" s="1">
        <v>456</v>
      </c>
      <c r="B457" s="12" t="s">
        <v>447</v>
      </c>
      <c r="C457" s="13">
        <v>1940</v>
      </c>
      <c r="D457" s="49" t="s">
        <v>832</v>
      </c>
      <c r="E457" s="29">
        <v>881</v>
      </c>
      <c r="F457" s="7" t="s">
        <v>11</v>
      </c>
      <c r="G457" s="29"/>
      <c r="H457" s="10"/>
      <c r="I457" s="3" t="s">
        <v>8</v>
      </c>
      <c r="J457" s="4" t="s">
        <v>470</v>
      </c>
      <c r="K457" s="20">
        <f t="shared" si="28"/>
        <v>0.37587413270790576</v>
      </c>
      <c r="L457" s="14">
        <v>0.25</v>
      </c>
      <c r="M457" s="28">
        <v>1</v>
      </c>
      <c r="N457" s="55">
        <v>0.06</v>
      </c>
      <c r="O457" s="56">
        <v>3.3968533176976443E-2</v>
      </c>
      <c r="P457" s="15">
        <f t="shared" si="27"/>
        <v>9.396853317697644E-2</v>
      </c>
      <c r="Q457" s="23">
        <v>144</v>
      </c>
      <c r="R457" s="24">
        <v>42722</v>
      </c>
      <c r="S457" s="6" t="s">
        <v>9</v>
      </c>
      <c r="Y457" s="25"/>
    </row>
    <row r="458" spans="1:25" ht="15" customHeight="1" x14ac:dyDescent="0.2">
      <c r="A458" s="1">
        <v>457</v>
      </c>
      <c r="B458" s="12" t="s">
        <v>447</v>
      </c>
      <c r="C458" s="13">
        <v>1940</v>
      </c>
      <c r="D458" s="49" t="s">
        <v>833</v>
      </c>
      <c r="E458" s="29">
        <v>882</v>
      </c>
      <c r="F458" s="7" t="s">
        <v>11</v>
      </c>
      <c r="G458" s="29"/>
      <c r="H458" s="10"/>
      <c r="I458" s="3" t="s">
        <v>8</v>
      </c>
      <c r="J458" s="4" t="s">
        <v>471</v>
      </c>
      <c r="K458" s="20">
        <f t="shared" si="28"/>
        <v>6.264568878465096E-2</v>
      </c>
      <c r="L458" s="14">
        <v>0.25</v>
      </c>
      <c r="M458" s="28">
        <v>1</v>
      </c>
      <c r="N458" s="55">
        <v>0.01</v>
      </c>
      <c r="O458" s="56">
        <v>5.6614221961627407E-3</v>
      </c>
      <c r="P458" s="15">
        <f t="shared" si="27"/>
        <v>1.566142219616274E-2</v>
      </c>
      <c r="Q458" s="23">
        <v>144</v>
      </c>
      <c r="R458" s="24">
        <v>42722</v>
      </c>
      <c r="S458" s="6" t="s">
        <v>9</v>
      </c>
      <c r="Y458" s="25"/>
    </row>
    <row r="459" spans="1:25" ht="18" customHeight="1" x14ac:dyDescent="0.2">
      <c r="A459" s="1">
        <v>458</v>
      </c>
      <c r="B459" s="12" t="s">
        <v>447</v>
      </c>
      <c r="C459" s="13">
        <v>1940</v>
      </c>
      <c r="D459" s="49" t="s">
        <v>834</v>
      </c>
      <c r="E459" s="29">
        <v>883</v>
      </c>
      <c r="F459" s="7" t="s">
        <v>11</v>
      </c>
      <c r="G459" s="29"/>
      <c r="H459" s="10"/>
      <c r="I459" s="3" t="s">
        <v>8</v>
      </c>
      <c r="J459" s="4" t="s">
        <v>472</v>
      </c>
      <c r="K459" s="20">
        <f t="shared" si="28"/>
        <v>0.70766426219698308</v>
      </c>
      <c r="L459" s="9">
        <v>1.35</v>
      </c>
      <c r="M459" s="28">
        <v>1</v>
      </c>
      <c r="N459" s="55">
        <v>0.61</v>
      </c>
      <c r="O459" s="56">
        <v>0.34534675396592718</v>
      </c>
      <c r="P459" s="15">
        <f t="shared" si="27"/>
        <v>0.95534675396592716</v>
      </c>
      <c r="Q459" s="23">
        <v>144</v>
      </c>
      <c r="R459" s="24">
        <v>42722</v>
      </c>
      <c r="S459" s="6" t="s">
        <v>9</v>
      </c>
      <c r="Y459" s="25"/>
    </row>
    <row r="460" spans="1:25" ht="18" customHeight="1" x14ac:dyDescent="0.2">
      <c r="A460" s="1">
        <v>459</v>
      </c>
      <c r="B460" s="12" t="s">
        <v>447</v>
      </c>
      <c r="C460" s="13">
        <v>1940</v>
      </c>
      <c r="D460" s="49" t="s">
        <v>835</v>
      </c>
      <c r="E460" s="29">
        <v>884</v>
      </c>
      <c r="F460" s="7" t="s">
        <v>11</v>
      </c>
      <c r="G460" s="29"/>
      <c r="H460" s="10"/>
      <c r="I460" s="3" t="s">
        <v>8</v>
      </c>
      <c r="J460" s="4" t="s">
        <v>473</v>
      </c>
      <c r="K460" s="20">
        <f t="shared" si="28"/>
        <v>0.37587413270790576</v>
      </c>
      <c r="L460" s="14">
        <v>0.25</v>
      </c>
      <c r="M460" s="28">
        <v>1</v>
      </c>
      <c r="N460" s="55">
        <v>0.06</v>
      </c>
      <c r="O460" s="56">
        <v>3.3968533176976443E-2</v>
      </c>
      <c r="P460" s="15">
        <f t="shared" si="27"/>
        <v>9.396853317697644E-2</v>
      </c>
      <c r="Q460" s="23">
        <v>144</v>
      </c>
      <c r="R460" s="24">
        <v>42722</v>
      </c>
      <c r="S460" s="6" t="s">
        <v>9</v>
      </c>
      <c r="Y460" s="25"/>
    </row>
    <row r="461" spans="1:25" ht="15" customHeight="1" x14ac:dyDescent="0.2">
      <c r="A461" s="1">
        <v>460</v>
      </c>
      <c r="B461" s="12" t="s">
        <v>447</v>
      </c>
      <c r="C461" s="13">
        <v>1940</v>
      </c>
      <c r="D461" s="49" t="s">
        <v>836</v>
      </c>
      <c r="E461" s="29">
        <v>885</v>
      </c>
      <c r="F461" s="7" t="s">
        <v>11</v>
      </c>
      <c r="G461" s="29"/>
      <c r="H461" s="10"/>
      <c r="I461" s="3" t="s">
        <v>8</v>
      </c>
      <c r="J461" s="4" t="s">
        <v>474</v>
      </c>
      <c r="K461" s="20">
        <f t="shared" si="28"/>
        <v>6.264568878465096E-2</v>
      </c>
      <c r="L461" s="14">
        <v>0.25</v>
      </c>
      <c r="M461" s="28">
        <v>1</v>
      </c>
      <c r="N461" s="55">
        <v>0.01</v>
      </c>
      <c r="O461" s="56">
        <v>5.6614221961627407E-3</v>
      </c>
      <c r="P461" s="15">
        <f t="shared" si="27"/>
        <v>1.566142219616274E-2</v>
      </c>
      <c r="Q461" s="23">
        <v>144</v>
      </c>
      <c r="R461" s="24">
        <v>42722</v>
      </c>
      <c r="S461" s="6" t="s">
        <v>9</v>
      </c>
      <c r="Y461" s="25"/>
    </row>
    <row r="462" spans="1:25" ht="15" customHeight="1" x14ac:dyDescent="0.2">
      <c r="A462" s="1">
        <v>461</v>
      </c>
      <c r="B462" s="12" t="s">
        <v>447</v>
      </c>
      <c r="C462" s="13">
        <v>1940</v>
      </c>
      <c r="D462" s="49" t="s">
        <v>837</v>
      </c>
      <c r="E462" s="29">
        <v>886</v>
      </c>
      <c r="F462" s="7" t="s">
        <v>11</v>
      </c>
      <c r="G462" s="29"/>
      <c r="H462" s="10"/>
      <c r="I462" s="3" t="s">
        <v>8</v>
      </c>
      <c r="J462" s="4" t="s">
        <v>475</v>
      </c>
      <c r="K462" s="20">
        <f t="shared" si="28"/>
        <v>0.39466783934330107</v>
      </c>
      <c r="L462" s="14">
        <v>0.25</v>
      </c>
      <c r="M462" s="28">
        <v>1</v>
      </c>
      <c r="N462" s="55">
        <v>6.3E-2</v>
      </c>
      <c r="O462" s="56">
        <v>3.5666959835825268E-2</v>
      </c>
      <c r="P462" s="15">
        <f t="shared" si="27"/>
        <v>9.8666959835825269E-2</v>
      </c>
      <c r="Q462" s="23">
        <v>144</v>
      </c>
      <c r="R462" s="24">
        <v>42722</v>
      </c>
      <c r="S462" s="6" t="s">
        <v>9</v>
      </c>
      <c r="Y462" s="25"/>
    </row>
    <row r="463" spans="1:25" ht="16" customHeight="1" x14ac:dyDescent="0.2">
      <c r="A463" s="1">
        <v>462</v>
      </c>
      <c r="B463" s="12" t="s">
        <v>447</v>
      </c>
      <c r="C463" s="13">
        <v>1940</v>
      </c>
      <c r="D463" s="49" t="s">
        <v>838</v>
      </c>
      <c r="E463" s="29">
        <v>887</v>
      </c>
      <c r="F463" s="7" t="s">
        <v>11</v>
      </c>
      <c r="G463" s="29"/>
      <c r="H463" s="10"/>
      <c r="I463" s="3" t="s">
        <v>8</v>
      </c>
      <c r="J463" s="4" t="s">
        <v>476</v>
      </c>
      <c r="K463" s="20">
        <f t="shared" si="28"/>
        <v>0.56381119906185861</v>
      </c>
      <c r="L463" s="14">
        <v>0.25</v>
      </c>
      <c r="M463" s="28">
        <v>1</v>
      </c>
      <c r="N463" s="55">
        <v>0.09</v>
      </c>
      <c r="O463" s="56">
        <v>5.0952799765464671E-2</v>
      </c>
      <c r="P463" s="15">
        <f t="shared" si="27"/>
        <v>0.14095279976546465</v>
      </c>
      <c r="Q463" s="23">
        <v>144</v>
      </c>
      <c r="R463" s="24">
        <v>42722</v>
      </c>
      <c r="S463" s="6" t="s">
        <v>9</v>
      </c>
      <c r="Y463" s="25"/>
    </row>
    <row r="464" spans="1:25" ht="18" customHeight="1" x14ac:dyDescent="0.2">
      <c r="A464" s="1">
        <v>463</v>
      </c>
      <c r="B464" s="12" t="s">
        <v>447</v>
      </c>
      <c r="C464" s="13">
        <v>1940</v>
      </c>
      <c r="D464" s="49" t="s">
        <v>839</v>
      </c>
      <c r="E464" s="29">
        <v>888</v>
      </c>
      <c r="F464" s="7" t="s">
        <v>11</v>
      </c>
      <c r="G464" s="29"/>
      <c r="H464" s="10"/>
      <c r="I464" s="3" t="s">
        <v>8</v>
      </c>
      <c r="J464" s="4" t="s">
        <v>477</v>
      </c>
      <c r="K464" s="20">
        <f t="shared" si="28"/>
        <v>0.55128206130492852</v>
      </c>
      <c r="L464" s="9">
        <v>1.25</v>
      </c>
      <c r="M464" s="28">
        <v>1</v>
      </c>
      <c r="N464" s="55">
        <v>0.44</v>
      </c>
      <c r="O464" s="56">
        <v>0.24910257663116059</v>
      </c>
      <c r="P464" s="15">
        <f t="shared" si="27"/>
        <v>0.68910257663116059</v>
      </c>
      <c r="Q464" s="23">
        <v>144</v>
      </c>
      <c r="R464" s="24">
        <v>42722</v>
      </c>
      <c r="S464" s="6" t="s">
        <v>9</v>
      </c>
      <c r="Y464" s="25"/>
    </row>
    <row r="465" spans="1:25" ht="15" customHeight="1" x14ac:dyDescent="0.2">
      <c r="A465" s="1">
        <v>464</v>
      </c>
      <c r="B465" s="12" t="s">
        <v>447</v>
      </c>
      <c r="C465" s="13">
        <v>1940</v>
      </c>
      <c r="D465" s="49" t="s">
        <v>840</v>
      </c>
      <c r="E465" s="29">
        <v>889</v>
      </c>
      <c r="F465" s="7" t="s">
        <v>11</v>
      </c>
      <c r="G465" s="29"/>
      <c r="H465" s="10"/>
      <c r="I465" s="3" t="s">
        <v>8</v>
      </c>
      <c r="J465" s="4" t="s">
        <v>478</v>
      </c>
      <c r="K465" s="20">
        <f t="shared" si="28"/>
        <v>0.18793706635395288</v>
      </c>
      <c r="L465" s="14">
        <v>0.25</v>
      </c>
      <c r="M465" s="28">
        <v>1</v>
      </c>
      <c r="N465" s="55">
        <v>0.03</v>
      </c>
      <c r="O465" s="56">
        <v>1.6984266588488221E-2</v>
      </c>
      <c r="P465" s="15">
        <f t="shared" si="27"/>
        <v>4.698426658848822E-2</v>
      </c>
      <c r="Q465" s="23">
        <v>144</v>
      </c>
      <c r="R465" s="24">
        <v>42722</v>
      </c>
      <c r="S465" s="6" t="s">
        <v>9</v>
      </c>
      <c r="Y465" s="25"/>
    </row>
    <row r="466" spans="1:25" ht="15" customHeight="1" x14ac:dyDescent="0.2">
      <c r="A466" s="1">
        <v>465</v>
      </c>
      <c r="B466" s="12" t="s">
        <v>447</v>
      </c>
      <c r="C466" s="13">
        <v>1940</v>
      </c>
      <c r="D466" s="49" t="s">
        <v>841</v>
      </c>
      <c r="E466" s="29">
        <v>890</v>
      </c>
      <c r="F466" s="7" t="s">
        <v>11</v>
      </c>
      <c r="G466" s="29"/>
      <c r="H466" s="10"/>
      <c r="I466" s="3" t="s">
        <v>8</v>
      </c>
      <c r="J466" s="4" t="s">
        <v>479</v>
      </c>
      <c r="K466" s="20">
        <f t="shared" si="28"/>
        <v>0.37587413270790576</v>
      </c>
      <c r="L466" s="14">
        <v>0.25</v>
      </c>
      <c r="M466" s="28">
        <v>1</v>
      </c>
      <c r="N466" s="55">
        <v>0.06</v>
      </c>
      <c r="O466" s="56">
        <v>3.3968533176976443E-2</v>
      </c>
      <c r="P466" s="15">
        <f t="shared" si="27"/>
        <v>9.396853317697644E-2</v>
      </c>
      <c r="Q466" s="23">
        <v>144</v>
      </c>
      <c r="R466" s="24">
        <v>42722</v>
      </c>
      <c r="S466" s="6" t="s">
        <v>9</v>
      </c>
      <c r="Y466" s="25"/>
    </row>
    <row r="467" spans="1:25" ht="15" customHeight="1" x14ac:dyDescent="0.2">
      <c r="A467" s="1">
        <v>466</v>
      </c>
      <c r="B467" s="16" t="s">
        <v>447</v>
      </c>
      <c r="C467" s="13">
        <v>1940</v>
      </c>
      <c r="D467" s="49" t="s">
        <v>842</v>
      </c>
      <c r="E467" s="17">
        <v>891</v>
      </c>
      <c r="F467" s="7" t="s">
        <v>11</v>
      </c>
      <c r="G467" s="26"/>
      <c r="I467" s="3" t="s">
        <v>8</v>
      </c>
      <c r="J467" s="4" t="s">
        <v>480</v>
      </c>
      <c r="K467" s="20">
        <f t="shared" si="28"/>
        <v>0.61643835616438358</v>
      </c>
      <c r="L467" s="21">
        <v>0.25</v>
      </c>
      <c r="M467" s="28">
        <v>1</v>
      </c>
      <c r="N467" s="15">
        <v>0.1541095890410959</v>
      </c>
      <c r="O467" s="15">
        <v>0</v>
      </c>
      <c r="P467" s="15">
        <f t="shared" si="27"/>
        <v>0.1541095890410959</v>
      </c>
      <c r="Q467" s="23">
        <v>109</v>
      </c>
      <c r="R467" s="24">
        <v>42336</v>
      </c>
      <c r="S467" s="6" t="s">
        <v>12</v>
      </c>
    </row>
    <row r="468" spans="1:25" ht="15" customHeight="1" x14ac:dyDescent="0.2">
      <c r="A468" s="1">
        <v>467</v>
      </c>
      <c r="B468" s="16" t="s">
        <v>447</v>
      </c>
      <c r="C468" s="13">
        <v>1940</v>
      </c>
      <c r="D468" s="49" t="s">
        <v>843</v>
      </c>
      <c r="E468" s="17">
        <v>892</v>
      </c>
      <c r="F468" s="7" t="s">
        <v>11</v>
      </c>
      <c r="G468" s="26"/>
      <c r="I468" s="3" t="s">
        <v>8</v>
      </c>
      <c r="J468" s="4" t="s">
        <v>481</v>
      </c>
      <c r="K468" s="20">
        <f t="shared" si="28"/>
        <v>0.61643835616438369</v>
      </c>
      <c r="L468" s="21">
        <v>0.45</v>
      </c>
      <c r="M468" s="28">
        <v>1</v>
      </c>
      <c r="N468" s="15">
        <v>0.27739726027397266</v>
      </c>
      <c r="O468" s="15">
        <v>0</v>
      </c>
      <c r="P468" s="15">
        <f t="shared" si="27"/>
        <v>0.27739726027397266</v>
      </c>
      <c r="Q468" s="23">
        <v>109</v>
      </c>
      <c r="R468" s="24">
        <v>42336</v>
      </c>
      <c r="S468" s="6" t="s">
        <v>12</v>
      </c>
    </row>
    <row r="469" spans="1:25" ht="15" customHeight="1" x14ac:dyDescent="0.2">
      <c r="A469" s="1">
        <v>468</v>
      </c>
      <c r="B469" s="12" t="s">
        <v>447</v>
      </c>
      <c r="C469" s="13">
        <v>1940</v>
      </c>
      <c r="D469" s="49" t="s">
        <v>844</v>
      </c>
      <c r="E469" s="29">
        <v>893</v>
      </c>
      <c r="F469" s="7" t="s">
        <v>11</v>
      </c>
      <c r="G469" s="29"/>
      <c r="H469" s="10"/>
      <c r="I469" s="3" t="s">
        <v>8</v>
      </c>
      <c r="J469" s="4" t="s">
        <v>482</v>
      </c>
      <c r="K469" s="20">
        <f t="shared" si="28"/>
        <v>0.6499490211407537</v>
      </c>
      <c r="L469" s="9">
        <v>2</v>
      </c>
      <c r="M469" s="28">
        <v>1</v>
      </c>
      <c r="N469" s="55">
        <v>0.83</v>
      </c>
      <c r="O469" s="56">
        <v>0.4698980422815075</v>
      </c>
      <c r="P469" s="15">
        <f t="shared" si="27"/>
        <v>1.2998980422815074</v>
      </c>
      <c r="Q469" s="23">
        <v>144</v>
      </c>
      <c r="R469" s="24">
        <v>42722</v>
      </c>
      <c r="S469" s="6" t="s">
        <v>9</v>
      </c>
      <c r="Y469" s="25"/>
    </row>
    <row r="470" spans="1:25" ht="15" customHeight="1" x14ac:dyDescent="0.2">
      <c r="A470" s="1">
        <v>469</v>
      </c>
      <c r="B470" s="16" t="s">
        <v>802</v>
      </c>
      <c r="C470" s="13">
        <v>1940</v>
      </c>
      <c r="D470" s="49" t="s">
        <v>845</v>
      </c>
      <c r="E470" s="17">
        <v>894</v>
      </c>
      <c r="F470" s="7" t="s">
        <v>11</v>
      </c>
      <c r="G470" s="2"/>
      <c r="I470" s="3" t="s">
        <v>8</v>
      </c>
      <c r="J470" s="4" t="s">
        <v>483</v>
      </c>
      <c r="K470" s="20">
        <f t="shared" si="28"/>
        <v>0.14697236919459145</v>
      </c>
      <c r="L470" s="21">
        <v>0.25</v>
      </c>
      <c r="M470" s="28">
        <v>1</v>
      </c>
      <c r="N470" s="15">
        <v>3.6743092298647861E-2</v>
      </c>
      <c r="O470" s="15">
        <v>0</v>
      </c>
      <c r="P470" s="15">
        <f t="shared" ref="P470:P475" si="29">+N470+O470</f>
        <v>3.6743092298647861E-2</v>
      </c>
      <c r="Q470" s="23">
        <v>1</v>
      </c>
      <c r="R470" s="8">
        <v>42224</v>
      </c>
      <c r="S470" s="6" t="s">
        <v>975</v>
      </c>
      <c r="Y470" s="25"/>
    </row>
    <row r="471" spans="1:25" ht="15" customHeight="1" x14ac:dyDescent="0.2">
      <c r="A471" s="1">
        <v>470</v>
      </c>
      <c r="B471" s="16" t="s">
        <v>802</v>
      </c>
      <c r="C471" s="13">
        <v>1940</v>
      </c>
      <c r="D471" s="49" t="s">
        <v>846</v>
      </c>
      <c r="E471" s="17">
        <v>895</v>
      </c>
      <c r="F471" s="7" t="s">
        <v>11</v>
      </c>
      <c r="G471" s="2"/>
      <c r="I471" s="3" t="s">
        <v>8</v>
      </c>
      <c r="J471" s="4" t="s">
        <v>484</v>
      </c>
      <c r="K471" s="20">
        <f t="shared" si="28"/>
        <v>0.14697236919459145</v>
      </c>
      <c r="L471" s="21">
        <v>0.25</v>
      </c>
      <c r="M471" s="28">
        <v>1</v>
      </c>
      <c r="N471" s="15">
        <v>3.6743092298647861E-2</v>
      </c>
      <c r="O471" s="15">
        <v>0</v>
      </c>
      <c r="P471" s="15">
        <f t="shared" si="29"/>
        <v>3.6743092298647861E-2</v>
      </c>
      <c r="Q471" s="23">
        <v>1</v>
      </c>
      <c r="R471" s="8">
        <v>42224</v>
      </c>
      <c r="S471" s="6" t="s">
        <v>975</v>
      </c>
      <c r="Y471" s="25"/>
    </row>
    <row r="472" spans="1:25" ht="15" customHeight="1" x14ac:dyDescent="0.2">
      <c r="A472" s="1">
        <v>471</v>
      </c>
      <c r="B472" s="16" t="s">
        <v>802</v>
      </c>
      <c r="C472" s="13">
        <v>1940</v>
      </c>
      <c r="D472" s="49" t="s">
        <v>847</v>
      </c>
      <c r="E472" s="17">
        <v>896</v>
      </c>
      <c r="F472" s="7" t="s">
        <v>11</v>
      </c>
      <c r="G472" s="2"/>
      <c r="I472" s="3" t="s">
        <v>8</v>
      </c>
      <c r="J472" s="4" t="s">
        <v>485</v>
      </c>
      <c r="K472" s="20">
        <f t="shared" si="28"/>
        <v>0.14697236919459145</v>
      </c>
      <c r="L472" s="21">
        <v>0.25</v>
      </c>
      <c r="M472" s="28">
        <v>1</v>
      </c>
      <c r="N472" s="15">
        <v>3.6743092298647861E-2</v>
      </c>
      <c r="O472" s="15">
        <v>0</v>
      </c>
      <c r="P472" s="15">
        <f t="shared" si="29"/>
        <v>3.6743092298647861E-2</v>
      </c>
      <c r="Q472" s="23">
        <v>1</v>
      </c>
      <c r="R472" s="8">
        <v>42224</v>
      </c>
      <c r="S472" s="6" t="s">
        <v>975</v>
      </c>
      <c r="Y472" s="25"/>
    </row>
    <row r="473" spans="1:25" ht="18" customHeight="1" x14ac:dyDescent="0.2">
      <c r="A473" s="1">
        <v>472</v>
      </c>
      <c r="B473" s="16" t="s">
        <v>802</v>
      </c>
      <c r="C473" s="13">
        <v>1940</v>
      </c>
      <c r="D473" s="49" t="s">
        <v>848</v>
      </c>
      <c r="E473" s="17">
        <v>897</v>
      </c>
      <c r="F473" s="7" t="s">
        <v>11</v>
      </c>
      <c r="G473" s="2"/>
      <c r="I473" s="3" t="s">
        <v>8</v>
      </c>
      <c r="J473" s="4" t="s">
        <v>486</v>
      </c>
      <c r="K473" s="20">
        <f t="shared" si="28"/>
        <v>0.14697236919459145</v>
      </c>
      <c r="L473" s="21">
        <v>0.25</v>
      </c>
      <c r="M473" s="28">
        <v>1</v>
      </c>
      <c r="N473" s="15">
        <v>3.6743092298647861E-2</v>
      </c>
      <c r="O473" s="15">
        <v>0</v>
      </c>
      <c r="P473" s="15">
        <f t="shared" si="29"/>
        <v>3.6743092298647861E-2</v>
      </c>
      <c r="Q473" s="23">
        <v>1</v>
      </c>
      <c r="R473" s="8">
        <v>42224</v>
      </c>
      <c r="S473" s="6" t="s">
        <v>975</v>
      </c>
      <c r="Y473" s="25"/>
    </row>
    <row r="474" spans="1:25" ht="15" customHeight="1" x14ac:dyDescent="0.2">
      <c r="A474" s="1">
        <v>473</v>
      </c>
      <c r="B474" s="16" t="s">
        <v>802</v>
      </c>
      <c r="C474" s="13">
        <v>1940</v>
      </c>
      <c r="D474" s="49" t="s">
        <v>849</v>
      </c>
      <c r="E474" s="17">
        <v>898</v>
      </c>
      <c r="F474" s="7" t="s">
        <v>11</v>
      </c>
      <c r="G474" s="2"/>
      <c r="I474" s="3" t="s">
        <v>8</v>
      </c>
      <c r="J474" s="4" t="s">
        <v>487</v>
      </c>
      <c r="K474" s="20">
        <f t="shared" si="28"/>
        <v>0.14697236919459145</v>
      </c>
      <c r="L474" s="21">
        <v>0.25</v>
      </c>
      <c r="M474" s="28">
        <v>1</v>
      </c>
      <c r="N474" s="15">
        <v>3.6743092298647861E-2</v>
      </c>
      <c r="O474" s="15">
        <v>0</v>
      </c>
      <c r="P474" s="15">
        <f t="shared" si="29"/>
        <v>3.6743092298647861E-2</v>
      </c>
      <c r="Q474" s="23">
        <v>1</v>
      </c>
      <c r="R474" s="8">
        <v>42224</v>
      </c>
      <c r="S474" s="6" t="s">
        <v>975</v>
      </c>
      <c r="Y474" s="25"/>
    </row>
    <row r="475" spans="1:25" ht="15" customHeight="1" x14ac:dyDescent="0.2">
      <c r="A475" s="1">
        <v>474</v>
      </c>
      <c r="B475" s="16" t="s">
        <v>489</v>
      </c>
      <c r="C475" s="13">
        <v>1940</v>
      </c>
      <c r="D475" s="49" t="s">
        <v>850</v>
      </c>
      <c r="E475" s="17">
        <v>902</v>
      </c>
      <c r="F475" s="7" t="s">
        <v>11</v>
      </c>
      <c r="G475" s="2"/>
      <c r="I475" s="3" t="s">
        <v>8</v>
      </c>
      <c r="J475" s="4" t="s">
        <v>492</v>
      </c>
      <c r="K475" s="20">
        <f t="shared" si="28"/>
        <v>0.14697236919459145</v>
      </c>
      <c r="L475" s="21">
        <v>0.25</v>
      </c>
      <c r="M475" s="28">
        <v>1</v>
      </c>
      <c r="N475" s="15">
        <v>3.6743092298647861E-2</v>
      </c>
      <c r="O475" s="15">
        <v>0</v>
      </c>
      <c r="P475" s="15">
        <f t="shared" si="29"/>
        <v>3.6743092298647861E-2</v>
      </c>
      <c r="Q475" s="23">
        <v>1</v>
      </c>
      <c r="R475" s="8">
        <v>42224</v>
      </c>
      <c r="S475" s="6" t="s">
        <v>975</v>
      </c>
      <c r="Y475" s="25"/>
    </row>
    <row r="476" spans="1:25" ht="15" customHeight="1" x14ac:dyDescent="0.2">
      <c r="A476" s="1">
        <v>475</v>
      </c>
      <c r="B476" s="16" t="s">
        <v>489</v>
      </c>
      <c r="C476" s="13">
        <v>1940</v>
      </c>
      <c r="D476" s="49" t="s">
        <v>851</v>
      </c>
      <c r="E476" s="29">
        <v>899</v>
      </c>
      <c r="F476" s="7" t="s">
        <v>11</v>
      </c>
      <c r="G476" s="29"/>
      <c r="H476" s="10"/>
      <c r="I476" s="3" t="s">
        <v>8</v>
      </c>
      <c r="J476" s="4" t="s">
        <v>488</v>
      </c>
      <c r="K476" s="20">
        <f t="shared" si="28"/>
        <v>0.43851982149255675</v>
      </c>
      <c r="L476" s="9">
        <v>0.25</v>
      </c>
      <c r="M476" s="28">
        <v>1</v>
      </c>
      <c r="N476" s="55">
        <v>7.0000000000000007E-2</v>
      </c>
      <c r="O476" s="56">
        <v>3.9629955373139188E-2</v>
      </c>
      <c r="P476" s="15">
        <f>+O476+N476</f>
        <v>0.10962995537313919</v>
      </c>
      <c r="Q476" s="23">
        <v>144</v>
      </c>
      <c r="R476" s="24">
        <v>42722</v>
      </c>
      <c r="S476" s="6" t="s">
        <v>9</v>
      </c>
      <c r="Y476" s="25"/>
    </row>
    <row r="477" spans="1:25" ht="15" customHeight="1" x14ac:dyDescent="0.2">
      <c r="A477" s="1">
        <v>476</v>
      </c>
      <c r="B477" s="16" t="s">
        <v>489</v>
      </c>
      <c r="C477" s="13">
        <v>1940</v>
      </c>
      <c r="D477" s="49" t="s">
        <v>852</v>
      </c>
      <c r="E477" s="17">
        <v>900</v>
      </c>
      <c r="F477" s="7" t="s">
        <v>11</v>
      </c>
      <c r="G477" s="2"/>
      <c r="I477" s="3" t="s">
        <v>8</v>
      </c>
      <c r="J477" s="4" t="s">
        <v>490</v>
      </c>
      <c r="K477" s="20">
        <f t="shared" si="28"/>
        <v>0.14697236919459145</v>
      </c>
      <c r="L477" s="21">
        <v>0.25</v>
      </c>
      <c r="M477" s="28">
        <v>1</v>
      </c>
      <c r="N477" s="15">
        <v>3.6743092298647861E-2</v>
      </c>
      <c r="O477" s="15">
        <v>0</v>
      </c>
      <c r="P477" s="15">
        <f t="shared" ref="P477:P482" si="30">+N477+O477</f>
        <v>3.6743092298647861E-2</v>
      </c>
      <c r="Q477" s="23">
        <v>1</v>
      </c>
      <c r="R477" s="8">
        <v>42224</v>
      </c>
      <c r="S477" s="6" t="s">
        <v>975</v>
      </c>
      <c r="Y477" s="25"/>
    </row>
    <row r="478" spans="1:25" ht="15" customHeight="1" x14ac:dyDescent="0.2">
      <c r="A478" s="1">
        <v>477</v>
      </c>
      <c r="B478" s="16" t="s">
        <v>489</v>
      </c>
      <c r="C478" s="13">
        <v>1940</v>
      </c>
      <c r="D478" s="49" t="s">
        <v>853</v>
      </c>
      <c r="E478" s="17">
        <v>901</v>
      </c>
      <c r="F478" s="7" t="s">
        <v>11</v>
      </c>
      <c r="G478" s="2"/>
      <c r="I478" s="3" t="s">
        <v>8</v>
      </c>
      <c r="J478" s="4" t="s">
        <v>491</v>
      </c>
      <c r="K478" s="20">
        <f t="shared" si="28"/>
        <v>0.14697236919459145</v>
      </c>
      <c r="L478" s="21">
        <v>0.25</v>
      </c>
      <c r="M478" s="28">
        <v>1</v>
      </c>
      <c r="N478" s="15">
        <v>3.6743092298647861E-2</v>
      </c>
      <c r="O478" s="15">
        <v>0</v>
      </c>
      <c r="P478" s="15">
        <f t="shared" si="30"/>
        <v>3.6743092298647861E-2</v>
      </c>
      <c r="Q478" s="23">
        <v>1</v>
      </c>
      <c r="R478" s="8">
        <v>42224</v>
      </c>
      <c r="S478" s="6" t="s">
        <v>975</v>
      </c>
      <c r="Y478" s="25"/>
    </row>
    <row r="479" spans="1:25" ht="15" customHeight="1" x14ac:dyDescent="0.2">
      <c r="A479" s="1">
        <v>478</v>
      </c>
      <c r="B479" s="16" t="s">
        <v>803</v>
      </c>
      <c r="C479" s="13">
        <v>1941</v>
      </c>
      <c r="D479" s="49" t="s">
        <v>854</v>
      </c>
      <c r="E479" s="17" t="s">
        <v>493</v>
      </c>
      <c r="F479" s="7" t="s">
        <v>11</v>
      </c>
      <c r="G479" s="2"/>
      <c r="I479" s="3" t="s">
        <v>211</v>
      </c>
      <c r="J479" s="4" t="s">
        <v>494</v>
      </c>
      <c r="K479" s="20">
        <f t="shared" si="28"/>
        <v>0.14697236919459145</v>
      </c>
      <c r="L479" s="21">
        <v>0.2</v>
      </c>
      <c r="M479" s="28">
        <v>1</v>
      </c>
      <c r="N479" s="15">
        <v>2.9394473838918293E-2</v>
      </c>
      <c r="O479" s="15">
        <v>0</v>
      </c>
      <c r="P479" s="15">
        <f t="shared" si="30"/>
        <v>2.9394473838918293E-2</v>
      </c>
      <c r="Q479" s="23">
        <v>1</v>
      </c>
      <c r="R479" s="8">
        <v>42224</v>
      </c>
      <c r="S479" s="6" t="s">
        <v>975</v>
      </c>
    </row>
    <row r="480" spans="1:25" ht="15" customHeight="1" x14ac:dyDescent="0.2">
      <c r="A480" s="1">
        <v>479</v>
      </c>
      <c r="B480" s="16" t="s">
        <v>803</v>
      </c>
      <c r="C480" s="13">
        <v>1944</v>
      </c>
      <c r="D480" s="49" t="s">
        <v>855</v>
      </c>
      <c r="E480" s="17" t="s">
        <v>495</v>
      </c>
      <c r="F480" s="7" t="s">
        <v>11</v>
      </c>
      <c r="G480" s="2"/>
      <c r="I480" s="3" t="s">
        <v>211</v>
      </c>
      <c r="J480" s="4" t="s">
        <v>496</v>
      </c>
      <c r="K480" s="20">
        <f t="shared" si="28"/>
        <v>0.14697236919459145</v>
      </c>
      <c r="L480" s="21">
        <v>0.2</v>
      </c>
      <c r="M480" s="28">
        <v>1</v>
      </c>
      <c r="N480" s="15">
        <v>2.9394473838918293E-2</v>
      </c>
      <c r="O480" s="15">
        <v>0</v>
      </c>
      <c r="P480" s="15">
        <f t="shared" si="30"/>
        <v>2.9394473838918293E-2</v>
      </c>
      <c r="Q480" s="23">
        <v>1</v>
      </c>
      <c r="R480" s="8">
        <v>42224</v>
      </c>
      <c r="S480" s="6" t="s">
        <v>975</v>
      </c>
      <c r="Y480" s="25"/>
    </row>
    <row r="481" spans="1:25" ht="15" customHeight="1" x14ac:dyDescent="0.2">
      <c r="A481" s="1">
        <v>480</v>
      </c>
      <c r="B481" s="16" t="s">
        <v>803</v>
      </c>
      <c r="C481" s="13">
        <v>1941</v>
      </c>
      <c r="D481" s="49" t="s">
        <v>856</v>
      </c>
      <c r="E481" s="17" t="s">
        <v>497</v>
      </c>
      <c r="F481" s="7" t="s">
        <v>11</v>
      </c>
      <c r="G481" s="2"/>
      <c r="I481" s="3" t="s">
        <v>211</v>
      </c>
      <c r="J481" s="4" t="s">
        <v>498</v>
      </c>
      <c r="K481" s="20">
        <f t="shared" si="28"/>
        <v>0.14697236919459147</v>
      </c>
      <c r="L481" s="21">
        <v>0.35</v>
      </c>
      <c r="M481" s="28">
        <v>1</v>
      </c>
      <c r="N481" s="15">
        <v>5.1440329218107012E-2</v>
      </c>
      <c r="O481" s="15">
        <v>0</v>
      </c>
      <c r="P481" s="15">
        <f t="shared" si="30"/>
        <v>5.1440329218107012E-2</v>
      </c>
      <c r="Q481" s="23">
        <v>1</v>
      </c>
      <c r="R481" s="8">
        <v>42224</v>
      </c>
      <c r="S481" s="6" t="s">
        <v>975</v>
      </c>
      <c r="Y481" s="25"/>
    </row>
    <row r="482" spans="1:25" ht="15" customHeight="1" x14ac:dyDescent="0.2">
      <c r="A482" s="1">
        <v>481</v>
      </c>
      <c r="B482" s="16" t="s">
        <v>803</v>
      </c>
      <c r="C482" s="13">
        <v>1941</v>
      </c>
      <c r="D482" s="49" t="s">
        <v>857</v>
      </c>
      <c r="E482" s="17" t="s">
        <v>499</v>
      </c>
      <c r="F482" s="7" t="s">
        <v>11</v>
      </c>
      <c r="G482" s="2"/>
      <c r="I482" s="3" t="s">
        <v>211</v>
      </c>
      <c r="J482" s="4" t="s">
        <v>500</v>
      </c>
      <c r="K482" s="20">
        <f t="shared" si="28"/>
        <v>0.14697236919459147</v>
      </c>
      <c r="L482" s="21">
        <v>0.3</v>
      </c>
      <c r="M482" s="28">
        <v>1</v>
      </c>
      <c r="N482" s="15">
        <v>4.4091710758377436E-2</v>
      </c>
      <c r="O482" s="15">
        <v>0</v>
      </c>
      <c r="P482" s="15">
        <f t="shared" si="30"/>
        <v>4.4091710758377436E-2</v>
      </c>
      <c r="Q482" s="23">
        <v>1</v>
      </c>
      <c r="R482" s="8">
        <v>42224</v>
      </c>
      <c r="S482" s="6" t="s">
        <v>975</v>
      </c>
      <c r="Y482" s="25"/>
    </row>
    <row r="483" spans="1:25" ht="15" customHeight="1" x14ac:dyDescent="0.2">
      <c r="A483" s="1">
        <v>482</v>
      </c>
      <c r="B483" s="16" t="s">
        <v>803</v>
      </c>
      <c r="C483" s="13">
        <v>1941</v>
      </c>
      <c r="D483" s="49" t="s">
        <v>858</v>
      </c>
      <c r="E483" s="17" t="s">
        <v>501</v>
      </c>
      <c r="F483" s="7" t="s">
        <v>11</v>
      </c>
      <c r="G483" s="26"/>
      <c r="I483" s="3" t="s">
        <v>211</v>
      </c>
      <c r="J483" s="4" t="s">
        <v>502</v>
      </c>
      <c r="K483" s="20">
        <f t="shared" si="28"/>
        <v>0.2</v>
      </c>
      <c r="L483" s="21">
        <v>10</v>
      </c>
      <c r="M483" s="28">
        <v>1</v>
      </c>
      <c r="N483" s="15">
        <v>2</v>
      </c>
      <c r="O483" s="15">
        <v>0</v>
      </c>
      <c r="P483" s="15">
        <f>+O483+N483</f>
        <v>2</v>
      </c>
      <c r="Q483" s="23">
        <v>101</v>
      </c>
      <c r="R483" s="24">
        <v>42304</v>
      </c>
      <c r="S483" s="6" t="s">
        <v>12</v>
      </c>
      <c r="Y483" s="25"/>
    </row>
    <row r="484" spans="1:25" ht="15" customHeight="1" x14ac:dyDescent="0.2">
      <c r="A484" s="1">
        <v>483</v>
      </c>
      <c r="B484" s="16" t="s">
        <v>803</v>
      </c>
      <c r="C484" s="13">
        <v>1941</v>
      </c>
      <c r="D484" s="49" t="s">
        <v>859</v>
      </c>
      <c r="E484" s="17" t="s">
        <v>503</v>
      </c>
      <c r="F484" s="7" t="s">
        <v>11</v>
      </c>
      <c r="G484" s="2"/>
      <c r="I484" s="3" t="s">
        <v>211</v>
      </c>
      <c r="J484" s="4" t="s">
        <v>504</v>
      </c>
      <c r="K484" s="20">
        <f t="shared" si="28"/>
        <v>0.14697236919459147</v>
      </c>
      <c r="L484" s="21">
        <v>0.35</v>
      </c>
      <c r="M484" s="28">
        <v>1</v>
      </c>
      <c r="N484" s="15">
        <v>5.1440329218107012E-2</v>
      </c>
      <c r="O484" s="15">
        <v>0</v>
      </c>
      <c r="P484" s="15">
        <f>+N484+O484</f>
        <v>5.1440329218107012E-2</v>
      </c>
      <c r="Q484" s="23">
        <v>1</v>
      </c>
      <c r="R484" s="8">
        <v>42224</v>
      </c>
      <c r="S484" s="6" t="s">
        <v>975</v>
      </c>
      <c r="Y484" s="25"/>
    </row>
    <row r="485" spans="1:25" ht="15" customHeight="1" x14ac:dyDescent="0.2">
      <c r="A485" s="1">
        <v>484</v>
      </c>
      <c r="B485" s="16" t="s">
        <v>803</v>
      </c>
      <c r="C485" s="13">
        <v>1941</v>
      </c>
      <c r="D485" s="49" t="s">
        <v>860</v>
      </c>
      <c r="E485" s="30" t="s">
        <v>505</v>
      </c>
      <c r="F485" s="7" t="s">
        <v>11</v>
      </c>
      <c r="G485" s="29"/>
      <c r="H485" s="10"/>
      <c r="I485" s="3" t="s">
        <v>211</v>
      </c>
      <c r="J485" s="4" t="s">
        <v>506</v>
      </c>
      <c r="K485" s="20">
        <f t="shared" si="28"/>
        <v>0.88748059111588884</v>
      </c>
      <c r="L485" s="9">
        <v>0.3</v>
      </c>
      <c r="M485" s="28">
        <v>1</v>
      </c>
      <c r="N485" s="55">
        <v>0.17</v>
      </c>
      <c r="O485" s="56">
        <v>9.6244177334766604E-2</v>
      </c>
      <c r="P485" s="15">
        <f>+O485+N485</f>
        <v>0.26624417733476663</v>
      </c>
      <c r="Q485" s="23">
        <v>144</v>
      </c>
      <c r="R485" s="24">
        <v>42722</v>
      </c>
      <c r="S485" s="6" t="s">
        <v>9</v>
      </c>
      <c r="Y485" s="25"/>
    </row>
    <row r="486" spans="1:25" ht="15" customHeight="1" x14ac:dyDescent="0.2">
      <c r="A486" s="1">
        <v>485</v>
      </c>
      <c r="B486" s="16" t="s">
        <v>804</v>
      </c>
      <c r="C486" s="13">
        <v>1941</v>
      </c>
      <c r="D486" s="49" t="s">
        <v>861</v>
      </c>
      <c r="E486" s="17">
        <v>903</v>
      </c>
      <c r="F486" s="7" t="s">
        <v>11</v>
      </c>
      <c r="G486" s="2"/>
      <c r="I486" s="3" t="s">
        <v>8</v>
      </c>
      <c r="J486" s="4" t="s">
        <v>507</v>
      </c>
      <c r="K486" s="20">
        <f t="shared" si="28"/>
        <v>0.14697236919459145</v>
      </c>
      <c r="L486" s="21">
        <v>0.25</v>
      </c>
      <c r="M486" s="28">
        <v>1</v>
      </c>
      <c r="N486" s="15">
        <v>3.6743092298647861E-2</v>
      </c>
      <c r="O486" s="15">
        <v>0</v>
      </c>
      <c r="P486" s="15">
        <f>+N486+O486</f>
        <v>3.6743092298647861E-2</v>
      </c>
      <c r="Q486" s="23">
        <v>1</v>
      </c>
      <c r="R486" s="8">
        <v>42224</v>
      </c>
      <c r="S486" s="6" t="s">
        <v>975</v>
      </c>
      <c r="Y486" s="25"/>
    </row>
    <row r="487" spans="1:25" ht="15" customHeight="1" x14ac:dyDescent="0.2">
      <c r="A487" s="1">
        <v>486</v>
      </c>
      <c r="B487" s="16" t="s">
        <v>804</v>
      </c>
      <c r="C487" s="13">
        <v>1941</v>
      </c>
      <c r="D487" s="49" t="s">
        <v>862</v>
      </c>
      <c r="E487" s="17">
        <v>904</v>
      </c>
      <c r="F487" s="7" t="s">
        <v>11</v>
      </c>
      <c r="G487" s="2"/>
      <c r="I487" s="3" t="s">
        <v>8</v>
      </c>
      <c r="J487" s="4" t="s">
        <v>508</v>
      </c>
      <c r="K487" s="20">
        <f t="shared" si="28"/>
        <v>0.14697236919459145</v>
      </c>
      <c r="L487" s="21">
        <v>0.25</v>
      </c>
      <c r="M487" s="28">
        <v>1</v>
      </c>
      <c r="N487" s="15">
        <v>3.6743092298647861E-2</v>
      </c>
      <c r="O487" s="15">
        <v>0</v>
      </c>
      <c r="P487" s="15">
        <f>+N487+O487</f>
        <v>3.6743092298647861E-2</v>
      </c>
      <c r="Q487" s="23">
        <v>1</v>
      </c>
      <c r="R487" s="8">
        <v>42224</v>
      </c>
      <c r="S487" s="6" t="s">
        <v>975</v>
      </c>
      <c r="Y487" s="25"/>
    </row>
    <row r="488" spans="1:25" ht="15" customHeight="1" x14ac:dyDescent="0.2">
      <c r="A488" s="1">
        <v>487</v>
      </c>
      <c r="B488" s="16" t="s">
        <v>804</v>
      </c>
      <c r="C488" s="13">
        <v>1941</v>
      </c>
      <c r="D488" s="49" t="s">
        <v>863</v>
      </c>
      <c r="E488" s="17">
        <v>905</v>
      </c>
      <c r="F488" s="7" t="s">
        <v>11</v>
      </c>
      <c r="G488" s="2"/>
      <c r="H488" s="19">
        <v>73</v>
      </c>
      <c r="I488" s="3" t="s">
        <v>8</v>
      </c>
      <c r="J488" s="4" t="s">
        <v>509</v>
      </c>
      <c r="K488" s="20">
        <f t="shared" si="28"/>
        <v>0.14697236919459145</v>
      </c>
      <c r="L488" s="21">
        <v>0.25</v>
      </c>
      <c r="M488" s="28">
        <v>1</v>
      </c>
      <c r="N488" s="15">
        <v>3.6743092298647861E-2</v>
      </c>
      <c r="O488" s="15">
        <v>0</v>
      </c>
      <c r="P488" s="15">
        <f>+N488+O488</f>
        <v>3.6743092298647861E-2</v>
      </c>
      <c r="Q488" s="23">
        <v>1</v>
      </c>
      <c r="R488" s="8">
        <v>42224</v>
      </c>
      <c r="S488" s="6" t="s">
        <v>975</v>
      </c>
      <c r="Y488" s="25"/>
    </row>
    <row r="489" spans="1:25" ht="15" customHeight="1" x14ac:dyDescent="0.2">
      <c r="A489" s="1">
        <v>488</v>
      </c>
      <c r="B489" s="16" t="s">
        <v>804</v>
      </c>
      <c r="C489" s="13">
        <v>1941</v>
      </c>
      <c r="D489" s="49" t="s">
        <v>864</v>
      </c>
      <c r="E489" s="17">
        <v>906</v>
      </c>
      <c r="F489" s="7" t="s">
        <v>11</v>
      </c>
      <c r="G489" s="2"/>
      <c r="I489" s="3" t="s">
        <v>8</v>
      </c>
      <c r="J489" s="4" t="s">
        <v>510</v>
      </c>
      <c r="K489" s="20">
        <f t="shared" si="28"/>
        <v>0.14697236919459147</v>
      </c>
      <c r="L489" s="21">
        <v>0.45</v>
      </c>
      <c r="M489" s="28">
        <v>1</v>
      </c>
      <c r="N489" s="15">
        <v>6.6137566137566162E-2</v>
      </c>
      <c r="O489" s="15">
        <v>0</v>
      </c>
      <c r="P489" s="15">
        <f>+N489+O489</f>
        <v>6.6137566137566162E-2</v>
      </c>
      <c r="Q489" s="23">
        <v>1</v>
      </c>
      <c r="R489" s="8">
        <v>42224</v>
      </c>
      <c r="S489" s="6" t="s">
        <v>975</v>
      </c>
      <c r="Y489" s="25"/>
    </row>
    <row r="490" spans="1:25" ht="18" customHeight="1" x14ac:dyDescent="0.2">
      <c r="A490" s="1">
        <v>489</v>
      </c>
      <c r="B490" s="16" t="s">
        <v>804</v>
      </c>
      <c r="C490" s="13">
        <v>1941</v>
      </c>
      <c r="D490" s="49" t="s">
        <v>865</v>
      </c>
      <c r="E490" s="17">
        <v>907</v>
      </c>
      <c r="F490" s="7" t="s">
        <v>11</v>
      </c>
      <c r="G490" s="2"/>
      <c r="I490" s="3" t="s">
        <v>8</v>
      </c>
      <c r="J490" s="4" t="s">
        <v>511</v>
      </c>
      <c r="K490" s="20">
        <f t="shared" si="28"/>
        <v>0.14697236919459145</v>
      </c>
      <c r="L490" s="21">
        <v>0.25</v>
      </c>
      <c r="M490" s="28">
        <v>1</v>
      </c>
      <c r="N490" s="15">
        <v>3.6743092298647861E-2</v>
      </c>
      <c r="O490" s="15">
        <v>0</v>
      </c>
      <c r="P490" s="15">
        <f>+N490+O490</f>
        <v>3.6743092298647861E-2</v>
      </c>
      <c r="Q490" s="23">
        <v>1</v>
      </c>
      <c r="R490" s="8">
        <v>42224</v>
      </c>
      <c r="S490" s="6" t="s">
        <v>975</v>
      </c>
      <c r="Y490" s="25"/>
    </row>
    <row r="491" spans="1:25" ht="17" customHeight="1" x14ac:dyDescent="0.2">
      <c r="A491" s="1">
        <v>490</v>
      </c>
      <c r="B491" s="16" t="s">
        <v>804</v>
      </c>
      <c r="C491" s="13">
        <v>1941</v>
      </c>
      <c r="D491" s="49" t="s">
        <v>866</v>
      </c>
      <c r="E491" s="29">
        <v>908</v>
      </c>
      <c r="F491" s="7" t="s">
        <v>11</v>
      </c>
      <c r="G491" s="29"/>
      <c r="H491" s="10"/>
      <c r="I491" s="3" t="s">
        <v>8</v>
      </c>
      <c r="J491" s="4" t="s">
        <v>512</v>
      </c>
      <c r="K491" s="20">
        <f t="shared" si="28"/>
        <v>0.31322844392325483</v>
      </c>
      <c r="L491" s="14">
        <v>0.25</v>
      </c>
      <c r="M491" s="28">
        <v>1</v>
      </c>
      <c r="N491" s="55">
        <v>0.05</v>
      </c>
      <c r="O491" s="56">
        <v>2.8307110980813704E-2</v>
      </c>
      <c r="P491" s="15">
        <f>+O491+N491</f>
        <v>7.8307110980813707E-2</v>
      </c>
      <c r="Q491" s="23">
        <v>144</v>
      </c>
      <c r="R491" s="24">
        <v>42722</v>
      </c>
      <c r="S491" s="6" t="s">
        <v>9</v>
      </c>
      <c r="Y491" s="25"/>
    </row>
    <row r="492" spans="1:25" ht="15" customHeight="1" x14ac:dyDescent="0.2">
      <c r="A492" s="1">
        <v>491</v>
      </c>
      <c r="B492" s="16" t="s">
        <v>513</v>
      </c>
      <c r="C492" s="13">
        <v>1943</v>
      </c>
      <c r="D492" s="49" t="s">
        <v>867</v>
      </c>
      <c r="E492" s="17">
        <v>909</v>
      </c>
      <c r="F492" s="7" t="s">
        <v>11</v>
      </c>
      <c r="G492" s="2"/>
      <c r="I492" s="3" t="s">
        <v>8</v>
      </c>
      <c r="J492" s="4" t="s">
        <v>514</v>
      </c>
      <c r="K492" s="20">
        <f t="shared" si="28"/>
        <v>0.14697236919459145</v>
      </c>
      <c r="L492" s="21">
        <v>0.25</v>
      </c>
      <c r="M492" s="28">
        <v>1</v>
      </c>
      <c r="N492" s="15">
        <v>3.6743092298647861E-2</v>
      </c>
      <c r="O492" s="15">
        <v>0</v>
      </c>
      <c r="P492" s="15">
        <f>+N492+O492</f>
        <v>3.6743092298647861E-2</v>
      </c>
      <c r="Q492" s="23">
        <v>1</v>
      </c>
      <c r="R492" s="8">
        <v>42224</v>
      </c>
      <c r="S492" s="6" t="s">
        <v>975</v>
      </c>
      <c r="Y492" s="25"/>
    </row>
    <row r="493" spans="1:25" ht="17" customHeight="1" x14ac:dyDescent="0.2">
      <c r="A493" s="1">
        <v>492</v>
      </c>
      <c r="B493" s="16" t="s">
        <v>513</v>
      </c>
      <c r="C493" s="13">
        <v>1943</v>
      </c>
      <c r="D493" s="49" t="s">
        <v>868</v>
      </c>
      <c r="E493" s="17">
        <v>910</v>
      </c>
      <c r="F493" s="7" t="s">
        <v>11</v>
      </c>
      <c r="G493" s="2"/>
      <c r="I493" s="3" t="s">
        <v>8</v>
      </c>
      <c r="J493" s="4" t="s">
        <v>515</v>
      </c>
      <c r="K493" s="20">
        <f t="shared" si="28"/>
        <v>0.14697236919459145</v>
      </c>
      <c r="L493" s="21">
        <v>0.25</v>
      </c>
      <c r="M493" s="28">
        <v>1</v>
      </c>
      <c r="N493" s="15">
        <v>3.6743092298647861E-2</v>
      </c>
      <c r="O493" s="15">
        <v>0</v>
      </c>
      <c r="P493" s="15">
        <f>+N493+O493</f>
        <v>3.6743092298647861E-2</v>
      </c>
      <c r="Q493" s="23">
        <v>1</v>
      </c>
      <c r="R493" s="8">
        <v>42224</v>
      </c>
      <c r="S493" s="6" t="s">
        <v>975</v>
      </c>
      <c r="Y493" s="25"/>
    </row>
    <row r="494" spans="1:25" ht="15" customHeight="1" x14ac:dyDescent="0.2">
      <c r="A494" s="1">
        <v>493</v>
      </c>
      <c r="B494" s="16" t="s">
        <v>513</v>
      </c>
      <c r="C494" s="13">
        <v>1943</v>
      </c>
      <c r="D494" s="49" t="s">
        <v>869</v>
      </c>
      <c r="E494" s="17">
        <v>911</v>
      </c>
      <c r="F494" s="7" t="s">
        <v>11</v>
      </c>
      <c r="G494" s="2"/>
      <c r="I494" s="3" t="s">
        <v>8</v>
      </c>
      <c r="J494" s="4" t="s">
        <v>516</v>
      </c>
      <c r="K494" s="20">
        <f t="shared" si="28"/>
        <v>0.14697236919459145</v>
      </c>
      <c r="L494" s="21">
        <v>0.25</v>
      </c>
      <c r="M494" s="28">
        <v>1</v>
      </c>
      <c r="N494" s="15">
        <v>3.6743092298647861E-2</v>
      </c>
      <c r="O494" s="15">
        <v>0</v>
      </c>
      <c r="P494" s="15">
        <f>+N494+O494</f>
        <v>3.6743092298647861E-2</v>
      </c>
      <c r="Q494" s="23">
        <v>1</v>
      </c>
      <c r="R494" s="8">
        <v>42224</v>
      </c>
      <c r="S494" s="6" t="s">
        <v>975</v>
      </c>
      <c r="Y494" s="25"/>
    </row>
    <row r="495" spans="1:25" ht="17" customHeight="1" x14ac:dyDescent="0.2">
      <c r="A495" s="1">
        <v>494</v>
      </c>
      <c r="B495" s="12" t="s">
        <v>513</v>
      </c>
      <c r="C495" s="13">
        <v>1943</v>
      </c>
      <c r="D495" s="49" t="s">
        <v>870</v>
      </c>
      <c r="E495" s="29">
        <v>912</v>
      </c>
      <c r="F495" s="7" t="s">
        <v>11</v>
      </c>
      <c r="G495" s="29"/>
      <c r="H495" s="10"/>
      <c r="I495" s="3" t="s">
        <v>8</v>
      </c>
      <c r="J495" s="4" t="s">
        <v>517</v>
      </c>
      <c r="K495" s="20">
        <f t="shared" si="28"/>
        <v>0.31322844392325483</v>
      </c>
      <c r="L495" s="14">
        <v>0.25</v>
      </c>
      <c r="M495" s="28">
        <v>1</v>
      </c>
      <c r="N495" s="55">
        <v>0.05</v>
      </c>
      <c r="O495" s="56">
        <v>2.8307110980813704E-2</v>
      </c>
      <c r="P495" s="15">
        <f>+O495+N495</f>
        <v>7.8307110980813707E-2</v>
      </c>
      <c r="Q495" s="23">
        <v>144</v>
      </c>
      <c r="R495" s="24">
        <v>42722</v>
      </c>
      <c r="S495" s="6" t="s">
        <v>9</v>
      </c>
      <c r="Y495" s="25"/>
    </row>
    <row r="496" spans="1:25" ht="15" customHeight="1" x14ac:dyDescent="0.2">
      <c r="A496" s="1">
        <v>495</v>
      </c>
      <c r="B496" s="16" t="s">
        <v>513</v>
      </c>
      <c r="C496" s="13">
        <v>1943</v>
      </c>
      <c r="D496" s="49" t="s">
        <v>871</v>
      </c>
      <c r="E496" s="17">
        <v>913</v>
      </c>
      <c r="F496" s="7" t="s">
        <v>11</v>
      </c>
      <c r="G496" s="2"/>
      <c r="I496" s="3" t="s">
        <v>8</v>
      </c>
      <c r="J496" s="4" t="s">
        <v>518</v>
      </c>
      <c r="K496" s="20">
        <f t="shared" si="28"/>
        <v>0.14697236919459145</v>
      </c>
      <c r="L496" s="21">
        <v>0.25</v>
      </c>
      <c r="M496" s="28">
        <v>1</v>
      </c>
      <c r="N496" s="15">
        <v>3.6743092298647861E-2</v>
      </c>
      <c r="O496" s="15">
        <v>0</v>
      </c>
      <c r="P496" s="15">
        <f>+N496+O496</f>
        <v>3.6743092298647861E-2</v>
      </c>
      <c r="Q496" s="23">
        <v>1</v>
      </c>
      <c r="R496" s="8">
        <v>42224</v>
      </c>
      <c r="S496" s="6" t="s">
        <v>975</v>
      </c>
      <c r="Y496" s="25"/>
    </row>
    <row r="497" spans="1:25" ht="15" customHeight="1" x14ac:dyDescent="0.2">
      <c r="A497" s="1">
        <v>496</v>
      </c>
      <c r="B497" s="16" t="s">
        <v>513</v>
      </c>
      <c r="C497" s="13">
        <v>1943</v>
      </c>
      <c r="D497" s="49" t="s">
        <v>872</v>
      </c>
      <c r="E497" s="17">
        <v>914</v>
      </c>
      <c r="F497" s="7" t="s">
        <v>11</v>
      </c>
      <c r="G497" s="2"/>
      <c r="I497" s="3" t="s">
        <v>8</v>
      </c>
      <c r="J497" s="4" t="s">
        <v>519</v>
      </c>
      <c r="K497" s="20">
        <f t="shared" si="28"/>
        <v>0.14697236919459145</v>
      </c>
      <c r="L497" s="21">
        <v>0.25</v>
      </c>
      <c r="M497" s="28">
        <v>1</v>
      </c>
      <c r="N497" s="15">
        <v>3.6743092298647861E-2</v>
      </c>
      <c r="O497" s="15">
        <v>0</v>
      </c>
      <c r="P497" s="15">
        <f>+N497+O497</f>
        <v>3.6743092298647861E-2</v>
      </c>
      <c r="Q497" s="23">
        <v>1</v>
      </c>
      <c r="R497" s="8">
        <v>42224</v>
      </c>
      <c r="S497" s="6" t="s">
        <v>975</v>
      </c>
      <c r="Y497" s="25"/>
    </row>
    <row r="498" spans="1:25" ht="15" customHeight="1" x14ac:dyDescent="0.2">
      <c r="A498" s="1">
        <v>497</v>
      </c>
      <c r="B498" s="16" t="s">
        <v>513</v>
      </c>
      <c r="C498" s="13">
        <v>1943</v>
      </c>
      <c r="D498" s="49" t="s">
        <v>873</v>
      </c>
      <c r="E498" s="17">
        <v>915</v>
      </c>
      <c r="F498" s="7" t="s">
        <v>11</v>
      </c>
      <c r="G498" s="2"/>
      <c r="I498" s="3" t="s">
        <v>8</v>
      </c>
      <c r="J498" s="4" t="s">
        <v>520</v>
      </c>
      <c r="K498" s="20">
        <f t="shared" si="28"/>
        <v>0.14697236919459145</v>
      </c>
      <c r="L498" s="21">
        <v>0.25</v>
      </c>
      <c r="M498" s="28">
        <v>1</v>
      </c>
      <c r="N498" s="15">
        <v>3.6743092298647861E-2</v>
      </c>
      <c r="O498" s="15">
        <v>0</v>
      </c>
      <c r="P498" s="15">
        <f>+N498+O498</f>
        <v>3.6743092298647861E-2</v>
      </c>
      <c r="Q498" s="23">
        <v>1</v>
      </c>
      <c r="R498" s="8">
        <v>42224</v>
      </c>
      <c r="S498" s="6" t="s">
        <v>975</v>
      </c>
      <c r="Y498" s="25"/>
    </row>
    <row r="499" spans="1:25" ht="15" customHeight="1" x14ac:dyDescent="0.2">
      <c r="A499" s="1">
        <v>498</v>
      </c>
      <c r="B499" s="16" t="s">
        <v>513</v>
      </c>
      <c r="C499" s="13">
        <v>1943</v>
      </c>
      <c r="D499" s="49" t="s">
        <v>874</v>
      </c>
      <c r="E499" s="17">
        <v>916</v>
      </c>
      <c r="F499" s="7" t="s">
        <v>11</v>
      </c>
      <c r="G499" s="2"/>
      <c r="I499" s="3" t="s">
        <v>8</v>
      </c>
      <c r="J499" s="4" t="s">
        <v>521</v>
      </c>
      <c r="K499" s="20">
        <f t="shared" si="28"/>
        <v>0.14697236919459145</v>
      </c>
      <c r="L499" s="21">
        <v>0.25</v>
      </c>
      <c r="M499" s="28">
        <v>1</v>
      </c>
      <c r="N499" s="15">
        <v>3.6743092298647861E-2</v>
      </c>
      <c r="O499" s="15">
        <v>0</v>
      </c>
      <c r="P499" s="15">
        <f>+N499+O499</f>
        <v>3.6743092298647861E-2</v>
      </c>
      <c r="Q499" s="23">
        <v>1</v>
      </c>
      <c r="R499" s="8">
        <v>42224</v>
      </c>
      <c r="S499" s="6" t="s">
        <v>975</v>
      </c>
      <c r="Y499" s="25"/>
    </row>
    <row r="500" spans="1:25" ht="17" customHeight="1" x14ac:dyDescent="0.2">
      <c r="A500" s="1">
        <v>499</v>
      </c>
      <c r="B500" s="16" t="s">
        <v>513</v>
      </c>
      <c r="C500" s="13">
        <v>1943</v>
      </c>
      <c r="D500" s="49" t="s">
        <v>875</v>
      </c>
      <c r="E500" s="17">
        <v>917</v>
      </c>
      <c r="F500" s="7" t="s">
        <v>11</v>
      </c>
      <c r="G500" s="2"/>
      <c r="I500" s="3" t="s">
        <v>8</v>
      </c>
      <c r="J500" s="4" t="s">
        <v>522</v>
      </c>
      <c r="K500" s="20">
        <f t="shared" si="28"/>
        <v>0.14697236919459145</v>
      </c>
      <c r="L500" s="21">
        <v>0.25</v>
      </c>
      <c r="M500" s="28">
        <v>1</v>
      </c>
      <c r="N500" s="15">
        <v>3.6743092298647861E-2</v>
      </c>
      <c r="O500" s="15">
        <v>0</v>
      </c>
      <c r="P500" s="15">
        <f>+N500+O500</f>
        <v>3.6743092298647861E-2</v>
      </c>
      <c r="Q500" s="23">
        <v>1</v>
      </c>
      <c r="R500" s="8">
        <v>42224</v>
      </c>
      <c r="S500" s="6" t="s">
        <v>975</v>
      </c>
      <c r="Y500" s="25"/>
    </row>
    <row r="501" spans="1:25" ht="17" customHeight="1" x14ac:dyDescent="0.2">
      <c r="A501" s="1">
        <v>500</v>
      </c>
      <c r="B501" s="12" t="s">
        <v>513</v>
      </c>
      <c r="C501" s="13">
        <v>1943</v>
      </c>
      <c r="D501" s="49" t="s">
        <v>876</v>
      </c>
      <c r="E501" s="29">
        <v>918</v>
      </c>
      <c r="F501" s="7" t="s">
        <v>11</v>
      </c>
      <c r="G501" s="29"/>
      <c r="H501" s="10"/>
      <c r="I501" s="3" t="s">
        <v>8</v>
      </c>
      <c r="J501" s="4" t="s">
        <v>523</v>
      </c>
      <c r="K501" s="20">
        <f t="shared" si="28"/>
        <v>0.31322844392325483</v>
      </c>
      <c r="L501" s="14">
        <v>0.25</v>
      </c>
      <c r="M501" s="28">
        <v>1</v>
      </c>
      <c r="N501" s="55">
        <v>0.05</v>
      </c>
      <c r="O501" s="56">
        <v>2.8307110980813704E-2</v>
      </c>
      <c r="P501" s="15">
        <f>+O501+N501</f>
        <v>7.8307110980813707E-2</v>
      </c>
      <c r="Q501" s="23">
        <v>144</v>
      </c>
      <c r="R501" s="24">
        <v>42722</v>
      </c>
      <c r="S501" s="6" t="s">
        <v>9</v>
      </c>
      <c r="Y501" s="25"/>
    </row>
    <row r="502" spans="1:25" ht="15" customHeight="1" x14ac:dyDescent="0.2">
      <c r="A502" s="1">
        <v>501</v>
      </c>
      <c r="B502" s="12" t="s">
        <v>513</v>
      </c>
      <c r="C502" s="13">
        <v>1943</v>
      </c>
      <c r="D502" s="49" t="s">
        <v>877</v>
      </c>
      <c r="E502" s="29">
        <v>919</v>
      </c>
      <c r="F502" s="7" t="s">
        <v>11</v>
      </c>
      <c r="G502" s="29"/>
      <c r="H502" s="10"/>
      <c r="I502" s="3" t="s">
        <v>8</v>
      </c>
      <c r="J502" s="4" t="s">
        <v>524</v>
      </c>
      <c r="K502" s="20">
        <f t="shared" si="28"/>
        <v>0.31322844392325483</v>
      </c>
      <c r="L502" s="14">
        <v>0.25</v>
      </c>
      <c r="M502" s="28">
        <v>1</v>
      </c>
      <c r="N502" s="55">
        <v>0.05</v>
      </c>
      <c r="O502" s="56">
        <v>2.8307110980813704E-2</v>
      </c>
      <c r="P502" s="15">
        <f>+O502+N502</f>
        <v>7.8307110980813707E-2</v>
      </c>
      <c r="Q502" s="23">
        <v>144</v>
      </c>
      <c r="R502" s="24">
        <v>42722</v>
      </c>
      <c r="S502" s="6" t="s">
        <v>9</v>
      </c>
      <c r="Y502" s="25"/>
    </row>
    <row r="503" spans="1:25" ht="15" customHeight="1" x14ac:dyDescent="0.2">
      <c r="A503" s="1">
        <v>502</v>
      </c>
      <c r="B503" s="16" t="s">
        <v>513</v>
      </c>
      <c r="C503" s="13">
        <v>1943</v>
      </c>
      <c r="D503" s="49" t="s">
        <v>878</v>
      </c>
      <c r="E503" s="17">
        <v>920</v>
      </c>
      <c r="F503" s="7" t="s">
        <v>11</v>
      </c>
      <c r="G503" s="2"/>
      <c r="I503" s="3" t="s">
        <v>8</v>
      </c>
      <c r="J503" s="4" t="s">
        <v>525</v>
      </c>
      <c r="K503" s="20">
        <f t="shared" si="28"/>
        <v>0.14697236919459145</v>
      </c>
      <c r="L503" s="21">
        <v>0.25</v>
      </c>
      <c r="M503" s="28">
        <v>1</v>
      </c>
      <c r="N503" s="15">
        <v>3.6743092298647861E-2</v>
      </c>
      <c r="O503" s="15">
        <v>0</v>
      </c>
      <c r="P503" s="15">
        <f>+N503+O503</f>
        <v>3.6743092298647861E-2</v>
      </c>
      <c r="Q503" s="23">
        <v>1</v>
      </c>
      <c r="R503" s="8">
        <v>42224</v>
      </c>
      <c r="S503" s="6" t="s">
        <v>975</v>
      </c>
      <c r="Y503" s="25"/>
    </row>
    <row r="504" spans="1:25" ht="15" customHeight="1" x14ac:dyDescent="0.2">
      <c r="A504" s="1">
        <v>503</v>
      </c>
      <c r="B504" s="12" t="s">
        <v>513</v>
      </c>
      <c r="C504" s="13">
        <v>1943</v>
      </c>
      <c r="D504" s="49" t="s">
        <v>879</v>
      </c>
      <c r="E504" s="29">
        <v>921</v>
      </c>
      <c r="F504" s="7" t="s">
        <v>11</v>
      </c>
      <c r="G504" s="29"/>
      <c r="H504" s="10"/>
      <c r="I504" s="3" t="s">
        <v>8</v>
      </c>
      <c r="J504" s="4" t="s">
        <v>526</v>
      </c>
      <c r="K504" s="20">
        <f t="shared" si="28"/>
        <v>0.31322844392325483</v>
      </c>
      <c r="L504" s="14">
        <v>0.25</v>
      </c>
      <c r="M504" s="28">
        <v>1</v>
      </c>
      <c r="N504" s="55">
        <v>0.05</v>
      </c>
      <c r="O504" s="56">
        <v>2.8307110980813704E-2</v>
      </c>
      <c r="P504" s="15">
        <f>+O504+N504</f>
        <v>7.8307110980813707E-2</v>
      </c>
      <c r="Q504" s="23">
        <v>144</v>
      </c>
      <c r="R504" s="24">
        <v>42722</v>
      </c>
      <c r="S504" s="6" t="s">
        <v>9</v>
      </c>
      <c r="Y504" s="25"/>
    </row>
    <row r="505" spans="1:25" ht="17" customHeight="1" x14ac:dyDescent="0.2">
      <c r="A505" s="1">
        <v>504</v>
      </c>
      <c r="B505" s="12" t="s">
        <v>527</v>
      </c>
      <c r="C505" s="13">
        <v>1944</v>
      </c>
      <c r="D505" s="49" t="s">
        <v>880</v>
      </c>
      <c r="E505" s="29">
        <v>922</v>
      </c>
      <c r="F505" s="7" t="s">
        <v>11</v>
      </c>
      <c r="G505" s="29"/>
      <c r="H505" s="10"/>
      <c r="I505" s="3" t="s">
        <v>8</v>
      </c>
      <c r="J505" s="4" t="s">
        <v>528</v>
      </c>
      <c r="K505" s="20">
        <f t="shared" si="28"/>
        <v>0.43851982149255675</v>
      </c>
      <c r="L505" s="14">
        <v>0.25</v>
      </c>
      <c r="M505" s="28">
        <v>1</v>
      </c>
      <c r="N505" s="55">
        <v>7.0000000000000007E-2</v>
      </c>
      <c r="O505" s="56">
        <v>3.9629955373139188E-2</v>
      </c>
      <c r="P505" s="15">
        <f>+O505+N505</f>
        <v>0.10962995537313919</v>
      </c>
      <c r="Q505" s="23">
        <v>144</v>
      </c>
      <c r="R505" s="24">
        <v>42722</v>
      </c>
      <c r="S505" s="6" t="s">
        <v>9</v>
      </c>
      <c r="Y505" s="25"/>
    </row>
    <row r="506" spans="1:25" ht="17" customHeight="1" x14ac:dyDescent="0.2">
      <c r="A506" s="1">
        <v>505</v>
      </c>
      <c r="B506" s="12" t="s">
        <v>527</v>
      </c>
      <c r="C506" s="13">
        <v>1944</v>
      </c>
      <c r="D506" s="49" t="s">
        <v>881</v>
      </c>
      <c r="E506" s="29">
        <v>923</v>
      </c>
      <c r="F506" s="7" t="s">
        <v>11</v>
      </c>
      <c r="G506" s="29"/>
      <c r="H506" s="10"/>
      <c r="I506" s="3" t="s">
        <v>8</v>
      </c>
      <c r="J506" s="4" t="s">
        <v>529</v>
      </c>
      <c r="K506" s="20">
        <f t="shared" si="28"/>
        <v>0.31322844392325483</v>
      </c>
      <c r="L506" s="14">
        <v>0.25</v>
      </c>
      <c r="M506" s="28">
        <v>1</v>
      </c>
      <c r="N506" s="55">
        <v>0.05</v>
      </c>
      <c r="O506" s="56">
        <v>2.8307110980813704E-2</v>
      </c>
      <c r="P506" s="15">
        <f>+O506+N506</f>
        <v>7.8307110980813707E-2</v>
      </c>
      <c r="Q506" s="23">
        <v>144</v>
      </c>
      <c r="R506" s="24">
        <v>42722</v>
      </c>
      <c r="S506" s="6" t="s">
        <v>9</v>
      </c>
      <c r="Y506" s="25"/>
    </row>
    <row r="507" spans="1:25" ht="17" customHeight="1" x14ac:dyDescent="0.2">
      <c r="A507" s="1">
        <v>506</v>
      </c>
      <c r="B507" s="12" t="s">
        <v>527</v>
      </c>
      <c r="C507" s="13">
        <v>1944</v>
      </c>
      <c r="D507" s="49" t="s">
        <v>882</v>
      </c>
      <c r="E507" s="17">
        <v>924</v>
      </c>
      <c r="F507" s="7" t="s">
        <v>11</v>
      </c>
      <c r="G507" s="2"/>
      <c r="I507" s="3" t="s">
        <v>8</v>
      </c>
      <c r="J507" s="4" t="s">
        <v>530</v>
      </c>
      <c r="K507" s="20">
        <f t="shared" si="28"/>
        <v>0.14697236919459145</v>
      </c>
      <c r="L507" s="21">
        <v>0.25</v>
      </c>
      <c r="M507" s="28">
        <v>1</v>
      </c>
      <c r="N507" s="15">
        <v>3.6743092298647861E-2</v>
      </c>
      <c r="O507" s="15">
        <v>0</v>
      </c>
      <c r="P507" s="15">
        <f>+N507+O507</f>
        <v>3.6743092298647861E-2</v>
      </c>
      <c r="Q507" s="23">
        <v>1</v>
      </c>
      <c r="R507" s="8">
        <v>42224</v>
      </c>
      <c r="S507" s="6" t="s">
        <v>975</v>
      </c>
      <c r="Y507" s="25"/>
    </row>
    <row r="508" spans="1:25" ht="17" customHeight="1" x14ac:dyDescent="0.2">
      <c r="A508" s="1">
        <v>507</v>
      </c>
      <c r="B508" s="12" t="s">
        <v>527</v>
      </c>
      <c r="C508" s="13">
        <v>1944</v>
      </c>
      <c r="D508" s="49" t="s">
        <v>883</v>
      </c>
      <c r="E508" s="17">
        <v>925</v>
      </c>
      <c r="F508" s="7" t="s">
        <v>11</v>
      </c>
      <c r="G508" s="2"/>
      <c r="I508" s="3" t="s">
        <v>8</v>
      </c>
      <c r="J508" s="4" t="s">
        <v>531</v>
      </c>
      <c r="K508" s="20">
        <f t="shared" si="28"/>
        <v>0.14697236919459145</v>
      </c>
      <c r="L508" s="21">
        <v>0.25</v>
      </c>
      <c r="M508" s="28">
        <v>1</v>
      </c>
      <c r="N508" s="15">
        <v>3.6743092298647861E-2</v>
      </c>
      <c r="O508" s="15">
        <v>0</v>
      </c>
      <c r="P508" s="15">
        <f>+N508+O508</f>
        <v>3.6743092298647861E-2</v>
      </c>
      <c r="Q508" s="23">
        <v>1</v>
      </c>
      <c r="R508" s="8">
        <v>42224</v>
      </c>
      <c r="S508" s="6" t="s">
        <v>975</v>
      </c>
      <c r="Y508" s="25"/>
    </row>
    <row r="509" spans="1:25" ht="17" customHeight="1" x14ac:dyDescent="0.2">
      <c r="A509" s="1">
        <v>508</v>
      </c>
      <c r="B509" s="12" t="s">
        <v>533</v>
      </c>
      <c r="C509" s="13">
        <v>1945</v>
      </c>
      <c r="D509" s="49" t="s">
        <v>884</v>
      </c>
      <c r="E509" s="29">
        <v>926</v>
      </c>
      <c r="F509" s="7" t="s">
        <v>11</v>
      </c>
      <c r="G509" s="29"/>
      <c r="H509" s="10"/>
      <c r="I509" s="3" t="s">
        <v>8</v>
      </c>
      <c r="J509" s="4" t="s">
        <v>532</v>
      </c>
      <c r="K509" s="20">
        <f t="shared" si="28"/>
        <v>0.31322844392325483</v>
      </c>
      <c r="L509" s="14">
        <v>0.25</v>
      </c>
      <c r="M509" s="28">
        <v>1</v>
      </c>
      <c r="N509" s="55">
        <v>0.05</v>
      </c>
      <c r="O509" s="56">
        <v>2.8307110980813704E-2</v>
      </c>
      <c r="P509" s="15">
        <f>+O509+N509</f>
        <v>7.8307110980813707E-2</v>
      </c>
      <c r="Q509" s="23">
        <v>144</v>
      </c>
      <c r="R509" s="24">
        <v>42722</v>
      </c>
      <c r="S509" s="6" t="s">
        <v>9</v>
      </c>
      <c r="Y509" s="25"/>
    </row>
    <row r="510" spans="1:25" ht="17" customHeight="1" x14ac:dyDescent="0.2">
      <c r="A510" s="1">
        <v>509</v>
      </c>
      <c r="B510" s="12" t="s">
        <v>533</v>
      </c>
      <c r="C510" s="13">
        <v>1945</v>
      </c>
      <c r="D510" s="49" t="s">
        <v>885</v>
      </c>
      <c r="E510" s="17">
        <v>927</v>
      </c>
      <c r="F510" s="7" t="s">
        <v>11</v>
      </c>
      <c r="G510" s="2"/>
      <c r="I510" s="3" t="s">
        <v>8</v>
      </c>
      <c r="J510" s="4" t="s">
        <v>534</v>
      </c>
      <c r="K510" s="20">
        <f t="shared" si="28"/>
        <v>0.14697236919459145</v>
      </c>
      <c r="L510" s="21">
        <v>0.25</v>
      </c>
      <c r="M510" s="28">
        <v>1</v>
      </c>
      <c r="N510" s="15">
        <v>3.6743092298647861E-2</v>
      </c>
      <c r="O510" s="15">
        <v>0</v>
      </c>
      <c r="P510" s="15">
        <f>+N510+O510</f>
        <v>3.6743092298647861E-2</v>
      </c>
      <c r="Q510" s="23">
        <v>1</v>
      </c>
      <c r="R510" s="8">
        <v>42224</v>
      </c>
      <c r="S510" s="6" t="s">
        <v>975</v>
      </c>
      <c r="Y510" s="25"/>
    </row>
    <row r="511" spans="1:25" ht="15" customHeight="1" x14ac:dyDescent="0.2">
      <c r="A511" s="1">
        <v>510</v>
      </c>
      <c r="B511" s="12" t="s">
        <v>533</v>
      </c>
      <c r="C511" s="13">
        <v>1945</v>
      </c>
      <c r="D511" s="49" t="s">
        <v>886</v>
      </c>
      <c r="E511" s="17">
        <v>928</v>
      </c>
      <c r="F511" s="7" t="s">
        <v>11</v>
      </c>
      <c r="G511" s="2"/>
      <c r="I511" s="3" t="s">
        <v>8</v>
      </c>
      <c r="J511" s="4" t="s">
        <v>535</v>
      </c>
      <c r="K511" s="20">
        <f t="shared" si="28"/>
        <v>0.14697236919459145</v>
      </c>
      <c r="L511" s="21">
        <v>0.25</v>
      </c>
      <c r="M511" s="28">
        <v>1</v>
      </c>
      <c r="N511" s="15">
        <v>3.6743092298647861E-2</v>
      </c>
      <c r="O511" s="15">
        <v>0</v>
      </c>
      <c r="P511" s="15">
        <f>+N511+O511</f>
        <v>3.6743092298647861E-2</v>
      </c>
      <c r="Q511" s="23">
        <v>1</v>
      </c>
      <c r="R511" s="8">
        <v>42224</v>
      </c>
      <c r="S511" s="6" t="s">
        <v>975</v>
      </c>
      <c r="Y511" s="25"/>
    </row>
    <row r="512" spans="1:25" ht="15" customHeight="1" x14ac:dyDescent="0.2">
      <c r="A512" s="1">
        <v>511</v>
      </c>
      <c r="B512" s="12" t="s">
        <v>533</v>
      </c>
      <c r="C512" s="13">
        <v>1945</v>
      </c>
      <c r="D512" s="49" t="s">
        <v>887</v>
      </c>
      <c r="E512" s="17">
        <v>937</v>
      </c>
      <c r="F512" s="7" t="s">
        <v>11</v>
      </c>
      <c r="G512" s="2"/>
      <c r="I512" s="3" t="s">
        <v>8</v>
      </c>
      <c r="J512" s="4" t="s">
        <v>806</v>
      </c>
      <c r="K512" s="20">
        <f t="shared" si="28"/>
        <v>0.14697236919459145</v>
      </c>
      <c r="L512" s="21">
        <v>0.25</v>
      </c>
      <c r="M512" s="28">
        <v>1</v>
      </c>
      <c r="N512" s="15">
        <v>3.6743092298647861E-2</v>
      </c>
      <c r="O512" s="15">
        <v>0</v>
      </c>
      <c r="P512" s="15">
        <f>+N512+O512</f>
        <v>3.6743092298647861E-2</v>
      </c>
      <c r="Q512" s="23">
        <v>1</v>
      </c>
      <c r="R512" s="8">
        <v>42224</v>
      </c>
      <c r="S512" s="6" t="s">
        <v>975</v>
      </c>
      <c r="Y512" s="25"/>
    </row>
    <row r="513" spans="1:25" ht="15" customHeight="1" x14ac:dyDescent="0.2">
      <c r="A513" s="1">
        <v>512</v>
      </c>
      <c r="B513" s="12" t="s">
        <v>533</v>
      </c>
      <c r="C513" s="13">
        <v>1945</v>
      </c>
      <c r="D513" s="49" t="s">
        <v>807</v>
      </c>
      <c r="E513" s="17">
        <v>938</v>
      </c>
      <c r="F513" s="7" t="s">
        <v>11</v>
      </c>
      <c r="G513" s="2"/>
      <c r="I513" s="3" t="s">
        <v>8</v>
      </c>
      <c r="J513" s="4" t="s">
        <v>545</v>
      </c>
      <c r="K513" s="20">
        <f t="shared" si="28"/>
        <v>0.14697236919459145</v>
      </c>
      <c r="L513" s="21">
        <v>0.25</v>
      </c>
      <c r="M513" s="28">
        <v>1</v>
      </c>
      <c r="N513" s="15">
        <v>3.6743092298647861E-2</v>
      </c>
      <c r="O513" s="15">
        <v>0</v>
      </c>
      <c r="P513" s="15">
        <f>+N513+O513</f>
        <v>3.6743092298647861E-2</v>
      </c>
      <c r="Q513" s="23">
        <v>1</v>
      </c>
      <c r="R513" s="8">
        <v>42224</v>
      </c>
      <c r="S513" s="6" t="s">
        <v>975</v>
      </c>
      <c r="Y513" s="25"/>
    </row>
    <row r="514" spans="1:25" ht="17" customHeight="1" x14ac:dyDescent="0.2">
      <c r="A514" s="1">
        <v>513</v>
      </c>
      <c r="B514" s="12" t="s">
        <v>537</v>
      </c>
      <c r="C514" s="13">
        <v>1945</v>
      </c>
      <c r="D514" s="49" t="s">
        <v>888</v>
      </c>
      <c r="E514" s="29">
        <v>930</v>
      </c>
      <c r="F514" s="7" t="s">
        <v>11</v>
      </c>
      <c r="G514" s="29"/>
      <c r="H514" s="10"/>
      <c r="I514" s="3" t="s">
        <v>8</v>
      </c>
      <c r="J514" s="4" t="s">
        <v>538</v>
      </c>
      <c r="K514" s="20">
        <f t="shared" ref="K514:K536" si="31">IF(ISERR(+P514/L514),0,P514/L514)</f>
        <v>0.31322844392325483</v>
      </c>
      <c r="L514" s="14">
        <v>0.25</v>
      </c>
      <c r="M514" s="28">
        <v>1</v>
      </c>
      <c r="N514" s="55">
        <v>0.05</v>
      </c>
      <c r="O514" s="56">
        <v>2.8307110980813704E-2</v>
      </c>
      <c r="P514" s="15">
        <f>+O514+N514</f>
        <v>7.8307110980813707E-2</v>
      </c>
      <c r="Q514" s="23">
        <v>144</v>
      </c>
      <c r="R514" s="24">
        <v>42722</v>
      </c>
      <c r="S514" s="6" t="s">
        <v>9</v>
      </c>
      <c r="Y514" s="25"/>
    </row>
    <row r="515" spans="1:25" ht="17" customHeight="1" x14ac:dyDescent="0.2">
      <c r="A515" s="1">
        <v>514</v>
      </c>
      <c r="B515" s="12" t="s">
        <v>537</v>
      </c>
      <c r="C515" s="13">
        <v>1945</v>
      </c>
      <c r="D515" s="49" t="s">
        <v>889</v>
      </c>
      <c r="E515" s="29">
        <v>931</v>
      </c>
      <c r="F515" s="7" t="s">
        <v>11</v>
      </c>
      <c r="G515" s="29"/>
      <c r="H515" s="10"/>
      <c r="I515" s="3" t="s">
        <v>8</v>
      </c>
      <c r="J515" s="4" t="s">
        <v>539</v>
      </c>
      <c r="K515" s="20">
        <f t="shared" si="31"/>
        <v>0.31322844392325483</v>
      </c>
      <c r="L515" s="14">
        <v>0.25</v>
      </c>
      <c r="M515" s="28">
        <v>1</v>
      </c>
      <c r="N515" s="55">
        <v>0.05</v>
      </c>
      <c r="O515" s="56">
        <v>2.8307110980813704E-2</v>
      </c>
      <c r="P515" s="15">
        <f>+O515+N515</f>
        <v>7.8307110980813707E-2</v>
      </c>
      <c r="Q515" s="23">
        <v>144</v>
      </c>
      <c r="R515" s="24">
        <v>42722</v>
      </c>
      <c r="S515" s="6" t="s">
        <v>9</v>
      </c>
      <c r="Y515" s="25"/>
    </row>
    <row r="516" spans="1:25" ht="17" customHeight="1" x14ac:dyDescent="0.2">
      <c r="A516" s="1">
        <v>515</v>
      </c>
      <c r="B516" s="16" t="s">
        <v>537</v>
      </c>
      <c r="C516" s="13">
        <v>1945</v>
      </c>
      <c r="D516" s="49" t="s">
        <v>890</v>
      </c>
      <c r="E516" s="17">
        <v>932</v>
      </c>
      <c r="F516" s="7" t="s">
        <v>11</v>
      </c>
      <c r="G516" s="2"/>
      <c r="I516" s="3" t="s">
        <v>8</v>
      </c>
      <c r="J516" s="4" t="s">
        <v>540</v>
      </c>
      <c r="K516" s="20">
        <f t="shared" si="31"/>
        <v>0.14697236919459145</v>
      </c>
      <c r="L516" s="21">
        <v>0.25</v>
      </c>
      <c r="M516" s="28">
        <v>1</v>
      </c>
      <c r="N516" s="15">
        <v>3.6743092298647861E-2</v>
      </c>
      <c r="O516" s="15">
        <v>0</v>
      </c>
      <c r="P516" s="15">
        <f>+N516+O516</f>
        <v>3.6743092298647861E-2</v>
      </c>
      <c r="Q516" s="23">
        <v>1</v>
      </c>
      <c r="R516" s="8">
        <v>42224</v>
      </c>
      <c r="S516" s="6" t="s">
        <v>975</v>
      </c>
      <c r="Y516" s="25"/>
    </row>
    <row r="517" spans="1:25" ht="15" customHeight="1" x14ac:dyDescent="0.2">
      <c r="A517" s="1">
        <v>516</v>
      </c>
      <c r="B517" s="16" t="s">
        <v>537</v>
      </c>
      <c r="C517" s="13">
        <v>1945</v>
      </c>
      <c r="D517" s="49" t="s">
        <v>891</v>
      </c>
      <c r="E517" s="17">
        <v>933</v>
      </c>
      <c r="F517" s="7" t="s">
        <v>11</v>
      </c>
      <c r="G517" s="2"/>
      <c r="I517" s="3" t="s">
        <v>8</v>
      </c>
      <c r="J517" s="4" t="s">
        <v>541</v>
      </c>
      <c r="K517" s="20">
        <f t="shared" si="31"/>
        <v>0.14697236919459145</v>
      </c>
      <c r="L517" s="21">
        <v>0.25</v>
      </c>
      <c r="M517" s="28">
        <v>1</v>
      </c>
      <c r="N517" s="15">
        <v>3.6743092298647861E-2</v>
      </c>
      <c r="O517" s="15">
        <v>0</v>
      </c>
      <c r="P517" s="15">
        <f>+N517+O517</f>
        <v>3.6743092298647861E-2</v>
      </c>
      <c r="Q517" s="23">
        <v>1</v>
      </c>
      <c r="R517" s="8">
        <v>42224</v>
      </c>
      <c r="S517" s="6" t="s">
        <v>975</v>
      </c>
      <c r="Y517" s="25"/>
    </row>
    <row r="518" spans="1:25" ht="17" customHeight="1" x14ac:dyDescent="0.2">
      <c r="A518" s="1">
        <v>517</v>
      </c>
      <c r="B518" s="12" t="s">
        <v>805</v>
      </c>
      <c r="C518" s="13">
        <v>1945</v>
      </c>
      <c r="D518" s="49" t="s">
        <v>892</v>
      </c>
      <c r="E518" s="17">
        <v>929</v>
      </c>
      <c r="F518" s="7" t="s">
        <v>11</v>
      </c>
      <c r="G518" s="2"/>
      <c r="H518" s="19">
        <v>75</v>
      </c>
      <c r="I518" s="3" t="s">
        <v>8</v>
      </c>
      <c r="J518" s="4" t="s">
        <v>536</v>
      </c>
      <c r="K518" s="20">
        <f t="shared" si="31"/>
        <v>0.14697236919459145</v>
      </c>
      <c r="L518" s="21">
        <v>0.25</v>
      </c>
      <c r="M518" s="28">
        <v>1</v>
      </c>
      <c r="N518" s="15">
        <v>3.6743092298647861E-2</v>
      </c>
      <c r="O518" s="15">
        <v>0</v>
      </c>
      <c r="P518" s="15">
        <f>+N518+O518</f>
        <v>3.6743092298647861E-2</v>
      </c>
      <c r="Q518" s="23">
        <v>1</v>
      </c>
      <c r="R518" s="8">
        <v>42224</v>
      </c>
      <c r="S518" s="6" t="s">
        <v>975</v>
      </c>
      <c r="Y518" s="25"/>
    </row>
    <row r="519" spans="1:25" ht="17" customHeight="1" x14ac:dyDescent="0.2">
      <c r="A519" s="1">
        <v>518</v>
      </c>
      <c r="B519" s="12" t="s">
        <v>805</v>
      </c>
      <c r="C519" s="13">
        <v>1945</v>
      </c>
      <c r="D519" s="49" t="s">
        <v>893</v>
      </c>
      <c r="E519" s="29">
        <v>934</v>
      </c>
      <c r="F519" s="7" t="s">
        <v>11</v>
      </c>
      <c r="G519" s="29"/>
      <c r="H519" s="10"/>
      <c r="I519" s="3" t="s">
        <v>8</v>
      </c>
      <c r="J519" s="4" t="s">
        <v>542</v>
      </c>
      <c r="K519" s="20">
        <f t="shared" si="31"/>
        <v>0.18793706635395288</v>
      </c>
      <c r="L519" s="14">
        <v>0.25</v>
      </c>
      <c r="M519" s="28">
        <v>1</v>
      </c>
      <c r="N519" s="55">
        <v>0.03</v>
      </c>
      <c r="O519" s="56">
        <v>1.6984266588488221E-2</v>
      </c>
      <c r="P519" s="15">
        <f>+O519+N519</f>
        <v>4.698426658848822E-2</v>
      </c>
      <c r="Q519" s="23">
        <v>144</v>
      </c>
      <c r="R519" s="24">
        <v>42722</v>
      </c>
      <c r="S519" s="6" t="s">
        <v>9</v>
      </c>
      <c r="Y519" s="25"/>
    </row>
    <row r="520" spans="1:25" ht="15" customHeight="1" x14ac:dyDescent="0.2">
      <c r="A520" s="1">
        <v>519</v>
      </c>
      <c r="B520" s="12" t="s">
        <v>805</v>
      </c>
      <c r="C520" s="13">
        <v>1945</v>
      </c>
      <c r="D520" s="49" t="s">
        <v>894</v>
      </c>
      <c r="E520" s="17">
        <v>935</v>
      </c>
      <c r="F520" s="7" t="s">
        <v>11</v>
      </c>
      <c r="G520" s="2"/>
      <c r="I520" s="3" t="s">
        <v>8</v>
      </c>
      <c r="J520" s="4" t="s">
        <v>543</v>
      </c>
      <c r="K520" s="20">
        <f t="shared" si="31"/>
        <v>0.14697236919459145</v>
      </c>
      <c r="L520" s="21">
        <v>0.25</v>
      </c>
      <c r="M520" s="28">
        <v>1</v>
      </c>
      <c r="N520" s="15">
        <v>3.6743092298647861E-2</v>
      </c>
      <c r="O520" s="15">
        <v>0</v>
      </c>
      <c r="P520" s="15">
        <f>+N520+O520</f>
        <v>3.6743092298647861E-2</v>
      </c>
      <c r="Q520" s="23">
        <v>1</v>
      </c>
      <c r="R520" s="8">
        <v>42224</v>
      </c>
      <c r="S520" s="6" t="s">
        <v>975</v>
      </c>
      <c r="Y520" s="25"/>
    </row>
    <row r="521" spans="1:25" ht="15" customHeight="1" x14ac:dyDescent="0.2">
      <c r="A521" s="1">
        <v>520</v>
      </c>
      <c r="B521" s="12" t="s">
        <v>805</v>
      </c>
      <c r="C521" s="13">
        <v>1945</v>
      </c>
      <c r="D521" s="49" t="s">
        <v>895</v>
      </c>
      <c r="E521" s="17">
        <v>936</v>
      </c>
      <c r="F521" s="7" t="s">
        <v>11</v>
      </c>
      <c r="G521" s="2"/>
      <c r="I521" s="3" t="s">
        <v>8</v>
      </c>
      <c r="J521" s="4" t="s">
        <v>544</v>
      </c>
      <c r="K521" s="20">
        <f t="shared" si="31"/>
        <v>0.14697236919459145</v>
      </c>
      <c r="L521" s="21">
        <v>0.25</v>
      </c>
      <c r="M521" s="28">
        <v>1</v>
      </c>
      <c r="N521" s="15">
        <v>3.6743092298647861E-2</v>
      </c>
      <c r="O521" s="15">
        <v>0</v>
      </c>
      <c r="P521" s="15">
        <f>+N521+O521</f>
        <v>3.6743092298647861E-2</v>
      </c>
      <c r="Q521" s="23">
        <v>1</v>
      </c>
      <c r="R521" s="8">
        <v>42224</v>
      </c>
      <c r="S521" s="6" t="s">
        <v>975</v>
      </c>
      <c r="Y521" s="25"/>
    </row>
    <row r="522" spans="1:25" ht="15" customHeight="1" x14ac:dyDescent="0.2">
      <c r="A522" s="1">
        <v>521</v>
      </c>
      <c r="B522" s="12" t="s">
        <v>805</v>
      </c>
      <c r="C522" s="13">
        <v>1945</v>
      </c>
      <c r="D522" s="49" t="s">
        <v>896</v>
      </c>
      <c r="E522" s="29">
        <v>939</v>
      </c>
      <c r="F522" s="7" t="s">
        <v>11</v>
      </c>
      <c r="G522" s="29"/>
      <c r="H522" s="10"/>
      <c r="I522" s="3" t="s">
        <v>8</v>
      </c>
      <c r="J522" s="4" t="s">
        <v>546</v>
      </c>
      <c r="K522" s="20">
        <f t="shared" si="31"/>
        <v>0.18793706635395288</v>
      </c>
      <c r="L522" s="14">
        <v>0.25</v>
      </c>
      <c r="M522" s="28">
        <v>1</v>
      </c>
      <c r="N522" s="55">
        <v>0.03</v>
      </c>
      <c r="O522" s="56">
        <v>1.6984266588488221E-2</v>
      </c>
      <c r="P522" s="15">
        <f>+O522+N522</f>
        <v>4.698426658848822E-2</v>
      </c>
      <c r="Q522" s="23">
        <v>144</v>
      </c>
      <c r="R522" s="24">
        <v>42722</v>
      </c>
      <c r="S522" s="6" t="s">
        <v>9</v>
      </c>
      <c r="Y522" s="25"/>
    </row>
    <row r="523" spans="1:25" ht="17" customHeight="1" x14ac:dyDescent="0.2">
      <c r="A523" s="1">
        <v>522</v>
      </c>
      <c r="B523" s="16" t="s">
        <v>547</v>
      </c>
      <c r="C523" s="13">
        <v>1946</v>
      </c>
      <c r="D523" s="49" t="s">
        <v>897</v>
      </c>
      <c r="E523" s="17">
        <v>940</v>
      </c>
      <c r="F523" s="7" t="s">
        <v>11</v>
      </c>
      <c r="G523" s="2"/>
      <c r="I523" s="3" t="s">
        <v>8</v>
      </c>
      <c r="J523" s="4" t="s">
        <v>548</v>
      </c>
      <c r="K523" s="20">
        <f t="shared" si="31"/>
        <v>0.14697236919459145</v>
      </c>
      <c r="L523" s="21">
        <v>0.25</v>
      </c>
      <c r="M523" s="28">
        <v>1</v>
      </c>
      <c r="N523" s="15">
        <v>3.6743092298647861E-2</v>
      </c>
      <c r="O523" s="15">
        <v>0</v>
      </c>
      <c r="P523" s="15">
        <f>+N523+O523</f>
        <v>3.6743092298647861E-2</v>
      </c>
      <c r="Q523" s="23">
        <v>1</v>
      </c>
      <c r="R523" s="8">
        <v>42224</v>
      </c>
      <c r="S523" s="6" t="s">
        <v>975</v>
      </c>
      <c r="Y523" s="25"/>
    </row>
    <row r="524" spans="1:25" ht="15" customHeight="1" x14ac:dyDescent="0.2">
      <c r="A524" s="1">
        <v>523</v>
      </c>
      <c r="B524" s="16" t="s">
        <v>547</v>
      </c>
      <c r="C524" s="13">
        <v>1946</v>
      </c>
      <c r="D524" s="49" t="s">
        <v>898</v>
      </c>
      <c r="E524" s="17">
        <v>941</v>
      </c>
      <c r="F524" s="7" t="s">
        <v>11</v>
      </c>
      <c r="G524" s="2"/>
      <c r="I524" s="3" t="s">
        <v>8</v>
      </c>
      <c r="J524" s="4" t="s">
        <v>549</v>
      </c>
      <c r="K524" s="20">
        <f t="shared" si="31"/>
        <v>0.14697236919459145</v>
      </c>
      <c r="L524" s="21">
        <v>0.25</v>
      </c>
      <c r="M524" s="28">
        <v>1</v>
      </c>
      <c r="N524" s="15">
        <v>3.6743092298647861E-2</v>
      </c>
      <c r="O524" s="15">
        <v>0</v>
      </c>
      <c r="P524" s="15">
        <f>+N524+O524</f>
        <v>3.6743092298647861E-2</v>
      </c>
      <c r="Q524" s="23">
        <v>1</v>
      </c>
      <c r="R524" s="8">
        <v>42224</v>
      </c>
      <c r="S524" s="6" t="s">
        <v>975</v>
      </c>
      <c r="Y524" s="25"/>
    </row>
    <row r="525" spans="1:25" ht="15" customHeight="1" x14ac:dyDescent="0.2">
      <c r="A525" s="1">
        <v>524</v>
      </c>
      <c r="B525" s="16" t="s">
        <v>547</v>
      </c>
      <c r="C525" s="13">
        <v>1946</v>
      </c>
      <c r="D525" s="49" t="s">
        <v>899</v>
      </c>
      <c r="E525" s="29">
        <v>942</v>
      </c>
      <c r="F525" s="7" t="s">
        <v>11</v>
      </c>
      <c r="G525" s="29"/>
      <c r="H525" s="10"/>
      <c r="I525" s="3" t="s">
        <v>8</v>
      </c>
      <c r="J525" s="4" t="s">
        <v>550</v>
      </c>
      <c r="K525" s="20">
        <f t="shared" si="31"/>
        <v>0.31322844392325483</v>
      </c>
      <c r="L525" s="14">
        <v>0.25</v>
      </c>
      <c r="M525" s="28">
        <v>1</v>
      </c>
      <c r="N525" s="55">
        <v>0.05</v>
      </c>
      <c r="O525" s="56">
        <v>2.8307110980813704E-2</v>
      </c>
      <c r="P525" s="15">
        <f>+O525+N525</f>
        <v>7.8307110980813707E-2</v>
      </c>
      <c r="Q525" s="23">
        <v>144</v>
      </c>
      <c r="R525" s="24">
        <v>42722</v>
      </c>
      <c r="S525" s="6" t="s">
        <v>9</v>
      </c>
      <c r="Y525" s="25"/>
    </row>
    <row r="526" spans="1:25" ht="15" customHeight="1" x14ac:dyDescent="0.2">
      <c r="A526" s="1">
        <v>525</v>
      </c>
      <c r="B526" s="16" t="s">
        <v>547</v>
      </c>
      <c r="C526" s="13">
        <v>1946</v>
      </c>
      <c r="D526" s="49" t="s">
        <v>900</v>
      </c>
      <c r="E526" s="17">
        <v>943</v>
      </c>
      <c r="F526" s="7" t="s">
        <v>11</v>
      </c>
      <c r="G526" s="2"/>
      <c r="I526" s="3" t="s">
        <v>8</v>
      </c>
      <c r="J526" s="4" t="s">
        <v>551</v>
      </c>
      <c r="K526" s="20">
        <f t="shared" si="31"/>
        <v>0.14697236919459145</v>
      </c>
      <c r="L526" s="21">
        <v>0.25</v>
      </c>
      <c r="M526" s="28">
        <v>1</v>
      </c>
      <c r="N526" s="15">
        <v>3.6743092298647861E-2</v>
      </c>
      <c r="O526" s="15">
        <v>0</v>
      </c>
      <c r="P526" s="15">
        <f>+N526+O526</f>
        <v>3.6743092298647861E-2</v>
      </c>
      <c r="Q526" s="23">
        <v>1</v>
      </c>
      <c r="R526" s="8">
        <v>42224</v>
      </c>
      <c r="S526" s="6" t="s">
        <v>975</v>
      </c>
      <c r="Y526" s="25"/>
    </row>
    <row r="527" spans="1:25" ht="17" customHeight="1" x14ac:dyDescent="0.2">
      <c r="A527" s="1">
        <v>526</v>
      </c>
      <c r="B527" s="16" t="s">
        <v>547</v>
      </c>
      <c r="C527" s="13">
        <v>1946</v>
      </c>
      <c r="D527" s="49" t="s">
        <v>901</v>
      </c>
      <c r="E527" s="17">
        <v>944</v>
      </c>
      <c r="F527" s="7" t="s">
        <v>11</v>
      </c>
      <c r="G527" s="2"/>
      <c r="I527" s="3" t="s">
        <v>8</v>
      </c>
      <c r="J527" s="4" t="s">
        <v>552</v>
      </c>
      <c r="K527" s="20">
        <f t="shared" si="31"/>
        <v>0.14697236919459145</v>
      </c>
      <c r="L527" s="21">
        <v>0.25</v>
      </c>
      <c r="M527" s="28">
        <v>1</v>
      </c>
      <c r="N527" s="15">
        <v>3.6743092298647861E-2</v>
      </c>
      <c r="O527" s="15">
        <v>0</v>
      </c>
      <c r="P527" s="15">
        <f>+N527+O527</f>
        <v>3.6743092298647861E-2</v>
      </c>
      <c r="Q527" s="23">
        <v>1</v>
      </c>
      <c r="R527" s="8">
        <v>42224</v>
      </c>
      <c r="S527" s="6" t="s">
        <v>975</v>
      </c>
      <c r="Y527" s="25"/>
    </row>
    <row r="528" spans="1:25" ht="15" customHeight="1" x14ac:dyDescent="0.2">
      <c r="A528" s="1">
        <v>527</v>
      </c>
      <c r="B528" s="12" t="s">
        <v>808</v>
      </c>
      <c r="C528" s="13">
        <v>1946</v>
      </c>
      <c r="D528" s="49" t="s">
        <v>902</v>
      </c>
      <c r="E528" s="29" t="s">
        <v>555</v>
      </c>
      <c r="F528" s="7" t="s">
        <v>11</v>
      </c>
      <c r="G528" s="29"/>
      <c r="H528" s="10"/>
      <c r="I528" s="3" t="s">
        <v>211</v>
      </c>
      <c r="J528" s="4" t="s">
        <v>554</v>
      </c>
      <c r="K528" s="20">
        <f t="shared" si="31"/>
        <v>0.35</v>
      </c>
      <c r="L528" s="9">
        <v>0.35</v>
      </c>
      <c r="M528" s="28">
        <v>1</v>
      </c>
      <c r="N528" s="15">
        <f>+L528*0.35</f>
        <v>0.12249999999999998</v>
      </c>
      <c r="O528" s="15">
        <v>0</v>
      </c>
      <c r="P528" s="15">
        <f>+O528+N528</f>
        <v>0.12249999999999998</v>
      </c>
      <c r="Q528" s="23">
        <v>151</v>
      </c>
      <c r="R528" s="24">
        <v>42761</v>
      </c>
      <c r="S528" s="6" t="s">
        <v>971</v>
      </c>
      <c r="Y528" s="25"/>
    </row>
    <row r="529" spans="1:25" ht="15" customHeight="1" x14ac:dyDescent="0.2">
      <c r="A529" s="1">
        <v>528</v>
      </c>
      <c r="B529" s="12" t="s">
        <v>808</v>
      </c>
      <c r="C529" s="13">
        <v>1946</v>
      </c>
      <c r="D529" s="49" t="s">
        <v>903</v>
      </c>
      <c r="E529" s="29" t="s">
        <v>555</v>
      </c>
      <c r="F529" s="7" t="s">
        <v>11</v>
      </c>
      <c r="G529" s="29"/>
      <c r="H529" s="10"/>
      <c r="I529" s="3" t="s">
        <v>211</v>
      </c>
      <c r="J529" s="4" t="s">
        <v>554</v>
      </c>
      <c r="K529" s="20">
        <f t="shared" si="31"/>
        <v>0.35</v>
      </c>
      <c r="L529" s="9">
        <v>0.35</v>
      </c>
      <c r="M529" s="28">
        <v>1</v>
      </c>
      <c r="N529" s="15">
        <f>+L529*0.35</f>
        <v>0.12249999999999998</v>
      </c>
      <c r="O529" s="15">
        <v>0</v>
      </c>
      <c r="P529" s="15">
        <f>+O529+N529</f>
        <v>0.12249999999999998</v>
      </c>
      <c r="Q529" s="23">
        <v>151</v>
      </c>
      <c r="R529" s="24">
        <v>42761</v>
      </c>
      <c r="S529" s="6" t="s">
        <v>971</v>
      </c>
      <c r="Y529" s="25"/>
    </row>
    <row r="530" spans="1:25" ht="15" customHeight="1" x14ac:dyDescent="0.2">
      <c r="A530" s="1">
        <v>529</v>
      </c>
      <c r="B530" s="12" t="s">
        <v>808</v>
      </c>
      <c r="C530" s="13">
        <v>1946</v>
      </c>
      <c r="D530" s="49" t="s">
        <v>904</v>
      </c>
      <c r="E530" s="29" t="s">
        <v>556</v>
      </c>
      <c r="F530" s="7" t="s">
        <v>11</v>
      </c>
      <c r="G530" s="29"/>
      <c r="H530" s="10"/>
      <c r="I530" s="3" t="s">
        <v>211</v>
      </c>
      <c r="J530" s="4" t="s">
        <v>557</v>
      </c>
      <c r="K530" s="20">
        <f t="shared" si="31"/>
        <v>0.35</v>
      </c>
      <c r="L530" s="9">
        <v>0.35</v>
      </c>
      <c r="M530" s="28">
        <v>1</v>
      </c>
      <c r="N530" s="15">
        <f>+L530*0.35</f>
        <v>0.12249999999999998</v>
      </c>
      <c r="O530" s="15">
        <v>0</v>
      </c>
      <c r="P530" s="15">
        <f>+O530+N530</f>
        <v>0.12249999999999998</v>
      </c>
      <c r="Q530" s="23">
        <v>151</v>
      </c>
      <c r="R530" s="24">
        <v>42761</v>
      </c>
      <c r="S530" s="6" t="s">
        <v>971</v>
      </c>
      <c r="Y530" s="25"/>
    </row>
    <row r="531" spans="1:25" ht="17" customHeight="1" x14ac:dyDescent="0.2">
      <c r="A531" s="1">
        <v>530</v>
      </c>
      <c r="B531" s="12" t="s">
        <v>808</v>
      </c>
      <c r="C531" s="13">
        <v>1946</v>
      </c>
      <c r="D531" s="49" t="s">
        <v>905</v>
      </c>
      <c r="E531" s="29" t="s">
        <v>558</v>
      </c>
      <c r="F531" s="7" t="s">
        <v>11</v>
      </c>
      <c r="G531" s="29"/>
      <c r="H531" s="10"/>
      <c r="I531" s="3" t="s">
        <v>211</v>
      </c>
      <c r="J531" s="4" t="s">
        <v>559</v>
      </c>
      <c r="K531" s="20">
        <f t="shared" si="31"/>
        <v>0.32500000000000001</v>
      </c>
      <c r="L531" s="9">
        <v>0.4</v>
      </c>
      <c r="M531" s="28">
        <v>1</v>
      </c>
      <c r="N531" s="15">
        <v>0.13</v>
      </c>
      <c r="O531" s="15">
        <v>0</v>
      </c>
      <c r="P531" s="15">
        <f>+O531+N531</f>
        <v>0.13</v>
      </c>
      <c r="Q531" s="23">
        <v>151</v>
      </c>
      <c r="R531" s="24">
        <v>42761</v>
      </c>
      <c r="S531" s="6" t="s">
        <v>971</v>
      </c>
      <c r="Y531" s="25"/>
    </row>
    <row r="532" spans="1:25" ht="15" customHeight="1" x14ac:dyDescent="0.2">
      <c r="A532" s="1">
        <v>531</v>
      </c>
      <c r="B532" s="12" t="s">
        <v>808</v>
      </c>
      <c r="C532" s="13">
        <v>1946</v>
      </c>
      <c r="D532" s="49" t="s">
        <v>906</v>
      </c>
      <c r="E532" s="17" t="s">
        <v>560</v>
      </c>
      <c r="F532" s="7" t="s">
        <v>11</v>
      </c>
      <c r="G532" s="2"/>
      <c r="I532" s="3" t="s">
        <v>211</v>
      </c>
      <c r="J532" s="4" t="s">
        <v>561</v>
      </c>
      <c r="K532" s="20">
        <f t="shared" si="31"/>
        <v>0.14697236919459145</v>
      </c>
      <c r="L532" s="21">
        <v>0.2</v>
      </c>
      <c r="M532" s="28">
        <v>1</v>
      </c>
      <c r="N532" s="15">
        <v>2.9394473838918293E-2</v>
      </c>
      <c r="O532" s="15">
        <v>0</v>
      </c>
      <c r="P532" s="15">
        <f>+N532+O532</f>
        <v>2.9394473838918293E-2</v>
      </c>
      <c r="Q532" s="23">
        <v>1</v>
      </c>
      <c r="R532" s="8">
        <v>42224</v>
      </c>
      <c r="S532" s="6" t="s">
        <v>975</v>
      </c>
      <c r="Y532" s="25"/>
    </row>
    <row r="533" spans="1:25" ht="15" customHeight="1" x14ac:dyDescent="0.2">
      <c r="A533" s="1">
        <v>532</v>
      </c>
      <c r="B533" s="16" t="s">
        <v>562</v>
      </c>
      <c r="C533" s="13">
        <v>1947</v>
      </c>
      <c r="D533" s="49" t="s">
        <v>907</v>
      </c>
      <c r="E533" s="17">
        <v>945</v>
      </c>
      <c r="F533" s="7" t="s">
        <v>11</v>
      </c>
      <c r="G533" s="2"/>
      <c r="I533" s="3" t="s">
        <v>8</v>
      </c>
      <c r="J533" s="4" t="s">
        <v>563</v>
      </c>
      <c r="K533" s="20">
        <f t="shared" si="31"/>
        <v>0.14697236919459145</v>
      </c>
      <c r="L533" s="21">
        <v>0.25</v>
      </c>
      <c r="M533" s="28">
        <v>1</v>
      </c>
      <c r="N533" s="15">
        <v>3.6743092298647861E-2</v>
      </c>
      <c r="O533" s="15">
        <v>0</v>
      </c>
      <c r="P533" s="15">
        <f>+N533+O533</f>
        <v>3.6743092298647861E-2</v>
      </c>
      <c r="Q533" s="23">
        <v>1</v>
      </c>
      <c r="R533" s="8">
        <v>42224</v>
      </c>
      <c r="S533" s="6" t="s">
        <v>975</v>
      </c>
      <c r="Y533" s="25"/>
    </row>
    <row r="534" spans="1:25" ht="15" customHeight="1" x14ac:dyDescent="0.2">
      <c r="A534" s="1">
        <v>533</v>
      </c>
      <c r="B534" s="16" t="s">
        <v>562</v>
      </c>
      <c r="C534" s="13">
        <v>1947</v>
      </c>
      <c r="D534" s="49" t="s">
        <v>908</v>
      </c>
      <c r="E534" s="17">
        <v>946</v>
      </c>
      <c r="F534" s="7" t="s">
        <v>11</v>
      </c>
      <c r="G534" s="2"/>
      <c r="I534" s="3" t="s">
        <v>8</v>
      </c>
      <c r="J534" s="4" t="s">
        <v>564</v>
      </c>
      <c r="K534" s="20">
        <f t="shared" si="31"/>
        <v>0.14697236919459145</v>
      </c>
      <c r="L534" s="21">
        <v>0.25</v>
      </c>
      <c r="M534" s="28">
        <v>1</v>
      </c>
      <c r="N534" s="15">
        <v>3.6743092298647861E-2</v>
      </c>
      <c r="O534" s="15">
        <v>0</v>
      </c>
      <c r="P534" s="15">
        <f>+N534+O534</f>
        <v>3.6743092298647861E-2</v>
      </c>
      <c r="Q534" s="23">
        <v>1</v>
      </c>
      <c r="R534" s="8">
        <v>42224</v>
      </c>
      <c r="S534" s="6" t="s">
        <v>975</v>
      </c>
      <c r="Y534" s="25"/>
    </row>
    <row r="535" spans="1:25" ht="17" customHeight="1" x14ac:dyDescent="0.2">
      <c r="A535" s="1">
        <v>534</v>
      </c>
      <c r="B535" s="16" t="s">
        <v>562</v>
      </c>
      <c r="C535" s="13">
        <v>1947</v>
      </c>
      <c r="D535" s="49" t="s">
        <v>909</v>
      </c>
      <c r="E535" s="17">
        <v>947</v>
      </c>
      <c r="F535" s="7" t="s">
        <v>11</v>
      </c>
      <c r="G535" s="2"/>
      <c r="I535" s="3" t="s">
        <v>8</v>
      </c>
      <c r="J535" s="4" t="s">
        <v>565</v>
      </c>
      <c r="K535" s="20">
        <f t="shared" si="31"/>
        <v>0.14697236919459145</v>
      </c>
      <c r="L535" s="21">
        <v>0.25</v>
      </c>
      <c r="M535" s="28">
        <v>1</v>
      </c>
      <c r="N535" s="15">
        <v>3.6743092298647861E-2</v>
      </c>
      <c r="O535" s="15">
        <v>0</v>
      </c>
      <c r="P535" s="15">
        <f>+N535+O535</f>
        <v>3.6743092298647861E-2</v>
      </c>
      <c r="Q535" s="23">
        <v>1</v>
      </c>
      <c r="R535" s="8">
        <v>42224</v>
      </c>
      <c r="S535" s="6" t="s">
        <v>975</v>
      </c>
      <c r="Y535" s="25"/>
    </row>
    <row r="536" spans="1:25" ht="15" customHeight="1" x14ac:dyDescent="0.2">
      <c r="A536" s="1">
        <v>535</v>
      </c>
      <c r="B536" s="16" t="s">
        <v>984</v>
      </c>
      <c r="C536" s="13">
        <v>1947</v>
      </c>
      <c r="D536" s="49" t="s">
        <v>809</v>
      </c>
      <c r="E536" s="17">
        <v>948</v>
      </c>
      <c r="F536" s="7" t="s">
        <v>11</v>
      </c>
      <c r="G536" s="2"/>
      <c r="I536" s="3" t="s">
        <v>31</v>
      </c>
      <c r="J536" s="4" t="s">
        <v>566</v>
      </c>
      <c r="K536" s="20">
        <f t="shared" si="31"/>
        <v>8.1651316219217465E-2</v>
      </c>
      <c r="L536" s="21">
        <v>0.45</v>
      </c>
      <c r="M536" s="28">
        <v>1</v>
      </c>
      <c r="N536" s="15">
        <v>3.6743092298647861E-2</v>
      </c>
      <c r="O536" s="15">
        <v>0</v>
      </c>
      <c r="P536" s="15">
        <f>+N536+O536</f>
        <v>3.6743092298647861E-2</v>
      </c>
      <c r="Q536" s="23">
        <v>1</v>
      </c>
      <c r="R536" s="8">
        <v>42224</v>
      </c>
      <c r="S536" s="6" t="s">
        <v>975</v>
      </c>
      <c r="Y536" s="25"/>
    </row>
    <row r="537" spans="1:25" x14ac:dyDescent="0.2">
      <c r="G537" s="70">
        <f>COUNTA(G2:G535)</f>
        <v>7</v>
      </c>
      <c r="H537" s="70">
        <f>COUNTA(H2:H535)</f>
        <v>55</v>
      </c>
      <c r="J537" s="60" t="s">
        <v>969</v>
      </c>
      <c r="K537" s="39">
        <f t="shared" ref="K537" si="32">IF(ISERR(+P537/L537),0,P537/L537)</f>
        <v>0.26654057844180251</v>
      </c>
      <c r="L537" s="43">
        <f>SUM(L2:L536)</f>
        <v>36779.299999999996</v>
      </c>
      <c r="M537" s="42">
        <f>SUM(M2:M536)</f>
        <v>535</v>
      </c>
      <c r="N537" s="43">
        <f>SUM(N2:N536)</f>
        <v>9067.2895277474872</v>
      </c>
      <c r="O537" s="43">
        <f>SUM(O2:O536)</f>
        <v>735.88636893709861</v>
      </c>
      <c r="P537" s="43">
        <f>SUM(P2:P536)</f>
        <v>9803.1758966845864</v>
      </c>
    </row>
    <row r="538" spans="1:25" x14ac:dyDescent="0.2">
      <c r="J538" s="23"/>
      <c r="K538" s="20"/>
      <c r="L538" s="15"/>
    </row>
    <row r="539" spans="1:25" ht="17" x14ac:dyDescent="0.2">
      <c r="D539" s="71"/>
      <c r="E539"/>
      <c r="F539"/>
      <c r="G539"/>
      <c r="H539" s="57">
        <f t="shared" ref="H539:H547" si="33">COUNTIF(I$2:I$536,I539)</f>
        <v>215</v>
      </c>
      <c r="I539" s="57" t="s">
        <v>595</v>
      </c>
      <c r="J539" s="65" t="s">
        <v>978</v>
      </c>
      <c r="K539" s="62" t="s">
        <v>600</v>
      </c>
      <c r="L539" s="62" t="s">
        <v>598</v>
      </c>
      <c r="M539" s="63" t="s">
        <v>569</v>
      </c>
      <c r="N539" s="62" t="s">
        <v>570</v>
      </c>
      <c r="O539" s="62" t="s">
        <v>599</v>
      </c>
      <c r="P539" s="62" t="s">
        <v>571</v>
      </c>
      <c r="Q539" s="64" t="s">
        <v>967</v>
      </c>
      <c r="R539" s="61" t="s">
        <v>966</v>
      </c>
      <c r="S539" s="66" t="s">
        <v>968</v>
      </c>
    </row>
    <row r="540" spans="1:25" x14ac:dyDescent="0.2">
      <c r="D540" s="71"/>
      <c r="E540"/>
      <c r="F540"/>
      <c r="G540"/>
      <c r="H540" s="57">
        <f t="shared" si="33"/>
        <v>247</v>
      </c>
      <c r="I540" s="57" t="s">
        <v>8</v>
      </c>
      <c r="J540" s="58" t="s">
        <v>975</v>
      </c>
      <c r="K540" s="20">
        <f t="shared" ref="K540:K545" si="34">IF(ISERR(+P540/L540),0,P540/L540)</f>
        <v>0.14715350102561484</v>
      </c>
      <c r="L540" s="35">
        <f t="shared" ref="L540:P545" si="35">SUMIF($S$2:$S$536,$J540,L$2:L$536)</f>
        <v>849.44999999999982</v>
      </c>
      <c r="M540" s="36">
        <f t="shared" si="35"/>
        <v>247</v>
      </c>
      <c r="N540" s="35">
        <f t="shared" si="35"/>
        <v>124.9995414462085</v>
      </c>
      <c r="O540" s="35">
        <f t="shared" si="35"/>
        <v>0</v>
      </c>
      <c r="P540" s="35">
        <f t="shared" si="35"/>
        <v>124.9995414462085</v>
      </c>
      <c r="Q540" s="38">
        <f t="shared" ref="Q540:Q545" si="36">+L540/M540</f>
        <v>3.4390688259109305</v>
      </c>
      <c r="R540" s="35">
        <f t="shared" ref="R540:R545" si="37">+P540/M540</f>
        <v>0.50607101800084409</v>
      </c>
      <c r="S540" s="20">
        <f t="shared" ref="S540:S546" si="38">+L540/L$546</f>
        <v>2.3095871862705373E-2</v>
      </c>
    </row>
    <row r="541" spans="1:25" x14ac:dyDescent="0.2">
      <c r="H541" s="57">
        <f t="shared" si="33"/>
        <v>10</v>
      </c>
      <c r="I541" s="57" t="s">
        <v>66</v>
      </c>
      <c r="J541" s="34" t="s">
        <v>12</v>
      </c>
      <c r="K541" s="20">
        <f>IF(ISERR(+P541/L541),0,P541/L541)</f>
        <v>0.22893848275544276</v>
      </c>
      <c r="L541" s="35">
        <f>SUMIF($S$2:$S$536,$J541,L$2:L$536)</f>
        <v>13675.25</v>
      </c>
      <c r="M541" s="36">
        <f t="shared" si="35"/>
        <v>184</v>
      </c>
      <c r="N541" s="35">
        <f t="shared" si="35"/>
        <v>2999.1309863013689</v>
      </c>
      <c r="O541" s="35">
        <f t="shared" si="35"/>
        <v>131.66</v>
      </c>
      <c r="P541" s="35">
        <f t="shared" si="35"/>
        <v>3130.7909863013688</v>
      </c>
      <c r="Q541" s="38">
        <f t="shared" si="36"/>
        <v>74.322010869565219</v>
      </c>
      <c r="R541" s="35">
        <f t="shared" si="37"/>
        <v>17.015168403811789</v>
      </c>
      <c r="S541" s="20">
        <f t="shared" si="38"/>
        <v>0.37181920264931628</v>
      </c>
    </row>
    <row r="542" spans="1:25" x14ac:dyDescent="0.2">
      <c r="H542" s="57">
        <f t="shared" si="33"/>
        <v>1</v>
      </c>
      <c r="I542" s="57" t="s">
        <v>185</v>
      </c>
      <c r="J542" s="59" t="s">
        <v>9</v>
      </c>
      <c r="K542" s="20">
        <f t="shared" si="34"/>
        <v>0.25710505383113264</v>
      </c>
      <c r="L542" s="35">
        <f t="shared" si="35"/>
        <v>500.40000000000003</v>
      </c>
      <c r="M542" s="36">
        <f t="shared" si="35"/>
        <v>80</v>
      </c>
      <c r="N542" s="35">
        <f t="shared" si="35"/>
        <v>119.129</v>
      </c>
      <c r="O542" s="35">
        <f t="shared" si="35"/>
        <v>9.5263689370989244</v>
      </c>
      <c r="P542" s="35">
        <f t="shared" si="35"/>
        <v>128.65536893709879</v>
      </c>
      <c r="Q542" s="38">
        <f t="shared" si="36"/>
        <v>6.2550000000000008</v>
      </c>
      <c r="R542" s="35">
        <f t="shared" si="37"/>
        <v>1.6081921117137348</v>
      </c>
      <c r="S542" s="20">
        <f t="shared" si="38"/>
        <v>1.3605479168989078E-2</v>
      </c>
    </row>
    <row r="543" spans="1:25" x14ac:dyDescent="0.2">
      <c r="H543" s="57">
        <f t="shared" si="33"/>
        <v>12</v>
      </c>
      <c r="I543" s="57" t="s">
        <v>202</v>
      </c>
      <c r="J543" s="58" t="s">
        <v>971</v>
      </c>
      <c r="K543" s="20">
        <f t="shared" si="34"/>
        <v>0.34556074766355133</v>
      </c>
      <c r="L543" s="35">
        <f t="shared" si="35"/>
        <v>64.2</v>
      </c>
      <c r="M543" s="36">
        <f t="shared" si="35"/>
        <v>10</v>
      </c>
      <c r="N543" s="35">
        <f t="shared" si="35"/>
        <v>22.184999999999995</v>
      </c>
      <c r="O543" s="35">
        <f t="shared" si="35"/>
        <v>0</v>
      </c>
      <c r="P543" s="35">
        <f t="shared" si="35"/>
        <v>22.184999999999995</v>
      </c>
      <c r="Q543" s="38">
        <f t="shared" si="36"/>
        <v>6.42</v>
      </c>
      <c r="R543" s="35">
        <f t="shared" si="37"/>
        <v>2.2184999999999997</v>
      </c>
      <c r="S543" s="20">
        <f t="shared" si="38"/>
        <v>1.7455470876280952E-3</v>
      </c>
    </row>
    <row r="544" spans="1:25" x14ac:dyDescent="0.2">
      <c r="H544" s="57">
        <f t="shared" si="33"/>
        <v>35</v>
      </c>
      <c r="I544" s="57" t="s">
        <v>211</v>
      </c>
      <c r="J544" s="58" t="s">
        <v>976</v>
      </c>
      <c r="K544" s="20">
        <f t="shared" si="34"/>
        <v>0.48200852099817404</v>
      </c>
      <c r="L544" s="35">
        <f t="shared" si="35"/>
        <v>8215</v>
      </c>
      <c r="M544" s="36">
        <f t="shared" si="35"/>
        <v>10</v>
      </c>
      <c r="N544" s="35">
        <f t="shared" si="35"/>
        <v>3365</v>
      </c>
      <c r="O544" s="35">
        <f t="shared" si="35"/>
        <v>594.69999999999993</v>
      </c>
      <c r="P544" s="35">
        <f t="shared" si="35"/>
        <v>3959.7</v>
      </c>
      <c r="Q544" s="38">
        <f t="shared" si="36"/>
        <v>821.5</v>
      </c>
      <c r="R544" s="35">
        <f t="shared" si="37"/>
        <v>395.96999999999997</v>
      </c>
      <c r="S544" s="20">
        <f t="shared" si="38"/>
        <v>0.22335933527826793</v>
      </c>
    </row>
    <row r="545" spans="5:19" x14ac:dyDescent="0.2">
      <c r="H545" s="57">
        <f t="shared" si="33"/>
        <v>2</v>
      </c>
      <c r="I545" s="57" t="s">
        <v>746</v>
      </c>
      <c r="J545" s="58" t="s">
        <v>977</v>
      </c>
      <c r="K545" s="20">
        <f t="shared" si="34"/>
        <v>0.18084192949907238</v>
      </c>
      <c r="L545" s="35">
        <f t="shared" si="35"/>
        <v>13475</v>
      </c>
      <c r="M545" s="36">
        <f t="shared" si="35"/>
        <v>4</v>
      </c>
      <c r="N545" s="35">
        <f t="shared" si="35"/>
        <v>2436.8450000000003</v>
      </c>
      <c r="O545" s="35">
        <f t="shared" si="35"/>
        <v>0</v>
      </c>
      <c r="P545" s="35">
        <f t="shared" si="35"/>
        <v>2436.8450000000003</v>
      </c>
      <c r="Q545" s="38">
        <f t="shared" si="36"/>
        <v>3368.75</v>
      </c>
      <c r="R545" s="35">
        <f t="shared" si="37"/>
        <v>609.21125000000006</v>
      </c>
      <c r="S545" s="20">
        <f t="shared" si="38"/>
        <v>0.36637456395309315</v>
      </c>
    </row>
    <row r="546" spans="5:19" x14ac:dyDescent="0.2">
      <c r="H546" s="57">
        <f t="shared" si="33"/>
        <v>9</v>
      </c>
      <c r="I546" s="57" t="s">
        <v>31</v>
      </c>
      <c r="J546" s="60" t="s">
        <v>970</v>
      </c>
      <c r="K546" s="39">
        <f>IF(ISERR(+P546/L546),0,P546/L546)</f>
        <v>0.2665405784418049</v>
      </c>
      <c r="L546" s="40">
        <f>SUM(L540:L545)</f>
        <v>36779.300000000003</v>
      </c>
      <c r="M546" s="41">
        <f>SUM(M540:M545)</f>
        <v>535</v>
      </c>
      <c r="N546" s="40">
        <f>SUM(N540:N545)</f>
        <v>9067.2895277475764</v>
      </c>
      <c r="O546" s="40">
        <f>SUM(O540:O545)</f>
        <v>735.88636893709884</v>
      </c>
      <c r="P546" s="40">
        <f>SUM(P540:P545)</f>
        <v>9803.1758966846755</v>
      </c>
      <c r="Q546" s="40">
        <f>+L546/M546</f>
        <v>68.746355140186921</v>
      </c>
      <c r="R546" s="40">
        <f>+P546/M546</f>
        <v>18.323693264831171</v>
      </c>
      <c r="S546" s="39">
        <f t="shared" si="38"/>
        <v>1</v>
      </c>
    </row>
    <row r="547" spans="5:19" x14ac:dyDescent="0.2">
      <c r="H547" s="57">
        <f t="shared" si="33"/>
        <v>4</v>
      </c>
      <c r="I547" s="57" t="s">
        <v>270</v>
      </c>
      <c r="J547" s="34"/>
      <c r="Q547" s="8"/>
      <c r="R547" s="23"/>
      <c r="S547" s="67"/>
    </row>
    <row r="548" spans="5:19" x14ac:dyDescent="0.2">
      <c r="H548" s="57">
        <f>SUM(H539:H547)</f>
        <v>535</v>
      </c>
      <c r="I548" s="57" t="s">
        <v>974</v>
      </c>
      <c r="J548" s="60" t="s">
        <v>973</v>
      </c>
      <c r="K548" s="39">
        <f>IF(ISERR(+P548/L548),0,P548/L548)</f>
        <v>0.25094238382717682</v>
      </c>
      <c r="L548" s="40">
        <f>+L546-L549</f>
        <v>10404.300000000003</v>
      </c>
      <c r="M548" s="41">
        <f t="shared" ref="M548:P548" si="39">+M546-M549</f>
        <v>515</v>
      </c>
      <c r="N548" s="40">
        <f t="shared" si="39"/>
        <v>2449.6703172212601</v>
      </c>
      <c r="O548" s="40">
        <f t="shared" si="39"/>
        <v>161.20952683183566</v>
      </c>
      <c r="P548" s="40">
        <f t="shared" si="39"/>
        <v>2610.8798440530963</v>
      </c>
      <c r="Q548" s="40">
        <f>+L548/M548</f>
        <v>20.202524271844666</v>
      </c>
      <c r="R548" s="40">
        <f>+P548/M548</f>
        <v>5.0696696001030999</v>
      </c>
      <c r="S548" s="39">
        <f>+L548/L$546</f>
        <v>0.28288466610294383</v>
      </c>
    </row>
    <row r="549" spans="5:19" x14ac:dyDescent="0.2">
      <c r="E549" s="50"/>
      <c r="F549" s="54"/>
      <c r="J549" s="60" t="s">
        <v>972</v>
      </c>
      <c r="K549" s="39">
        <f>IF(ISERR(+P549/L549),0,P549/L549)</f>
        <v>0.27269368919930159</v>
      </c>
      <c r="L549" s="40">
        <v>26375</v>
      </c>
      <c r="M549" s="41">
        <v>20</v>
      </c>
      <c r="N549" s="40">
        <v>6617.6192105263162</v>
      </c>
      <c r="O549" s="40">
        <v>574.67684210526318</v>
      </c>
      <c r="P549" s="40">
        <v>7192.2960526315792</v>
      </c>
      <c r="Q549" s="40">
        <f>+L549/M549</f>
        <v>1318.75</v>
      </c>
      <c r="R549" s="40">
        <f>+P549/M549</f>
        <v>359.61480263157898</v>
      </c>
      <c r="S549" s="39">
        <f>+L549/L$546</f>
        <v>0.71711533389705617</v>
      </c>
    </row>
    <row r="550" spans="5:19" x14ac:dyDescent="0.2">
      <c r="J550" s="60" t="s">
        <v>969</v>
      </c>
      <c r="K550" s="39">
        <f>IF(ISERR(+P550/L550),0,P550/L550)</f>
        <v>0.2665405784418049</v>
      </c>
      <c r="L550" s="40">
        <f>SUM(L548:L549)</f>
        <v>36779.300000000003</v>
      </c>
      <c r="M550" s="41">
        <f>SUM(M548:M549)</f>
        <v>535</v>
      </c>
      <c r="N550" s="40">
        <f>SUM(N548:N549)</f>
        <v>9067.2895277475764</v>
      </c>
      <c r="O550" s="40">
        <f>SUM(O548:O549)</f>
        <v>735.88636893709884</v>
      </c>
      <c r="P550" s="40">
        <f>SUM(P548:P549)</f>
        <v>9803.1758966846755</v>
      </c>
      <c r="Q550" s="40">
        <f>+L550/M550</f>
        <v>68.746355140186921</v>
      </c>
      <c r="R550" s="40">
        <f>+P550/M550</f>
        <v>18.323693264831171</v>
      </c>
      <c r="S550" s="39">
        <f>+L550/L$546</f>
        <v>1</v>
      </c>
    </row>
    <row r="551" spans="5:19" x14ac:dyDescent="0.2">
      <c r="J551"/>
      <c r="K551"/>
      <c r="L551"/>
      <c r="M551"/>
      <c r="N551"/>
      <c r="O551"/>
      <c r="P551"/>
      <c r="Q551"/>
      <c r="R551"/>
      <c r="S551"/>
    </row>
    <row r="552" spans="5:19" x14ac:dyDescent="0.2">
      <c r="M552" s="68"/>
    </row>
  </sheetData>
  <sortState xmlns:xlrd2="http://schemas.microsoft.com/office/spreadsheetml/2017/richdata2" ref="A2:AB536">
    <sortCondition ref="A2:A536"/>
    <sortCondition ref="L2:L536"/>
  </sortState>
  <conditionalFormatting sqref="D1:D3 E27 E37:E40 E53 E93:E95 G448:G453">
    <cfRule type="expression" dxfId="30" priority="294">
      <formula>#REF!="WANT"</formula>
    </cfRule>
  </conditionalFormatting>
  <conditionalFormatting sqref="D1:E4 I3:J4 D24:E26 D31:E36 D42:E52 D54:E92 D96:E100 D161:E185 I188:J213 D223:E248 D250:E335 I278:I280 D337:E347 I337:J347 D367:E393 D399:E442 I455:J509 D473:E504 I511:J536 D511:E538 D551:E1048576">
    <cfRule type="expression" dxfId="29" priority="295">
      <formula>#REF!="WANT"</formula>
    </cfRule>
  </conditionalFormatting>
  <conditionalFormatting sqref="D28:E28 D105:E108 E109 S157 D159:E159 E160 E214:E217 D218:E221 E348:E350 D351:E352 D354:E365 E366 D395:E395 D444:E453 D455:E471 D506:E509 E541:E550">
    <cfRule type="expression" dxfId="28" priority="296">
      <formula>#REF!="WANT"</formula>
    </cfRule>
  </conditionalFormatting>
  <conditionalFormatting sqref="D110:E156">
    <cfRule type="expression" dxfId="27" priority="22">
      <formula>#REF!="WANT"</formula>
    </cfRule>
  </conditionalFormatting>
  <conditionalFormatting sqref="D188:E213">
    <cfRule type="expression" dxfId="26" priority="176">
      <formula>#REF!="WANT"</formula>
    </cfRule>
  </conditionalFormatting>
  <conditionalFormatting sqref="E5:E23">
    <cfRule type="expression" dxfId="25" priority="168">
      <formula>#REF!="WANT"</formula>
    </cfRule>
  </conditionalFormatting>
  <conditionalFormatting sqref="E29:E30">
    <cfRule type="expression" dxfId="24" priority="234">
      <formula>#REF!="WANT"</formula>
    </cfRule>
  </conditionalFormatting>
  <conditionalFormatting sqref="E101:E104">
    <cfRule type="expression" dxfId="23" priority="165">
      <formula>#REF!="WANT"</formula>
    </cfRule>
  </conditionalFormatting>
  <conditionalFormatting sqref="E249">
    <cfRule type="expression" dxfId="22" priority="264">
      <formula>#REF!="WANT"</formula>
    </cfRule>
  </conditionalFormatting>
  <conditionalFormatting sqref="G2:G144">
    <cfRule type="expression" dxfId="21" priority="40">
      <formula>#REF!="WANT"</formula>
    </cfRule>
  </conditionalFormatting>
  <conditionalFormatting sqref="G157 L157 N157:O157">
    <cfRule type="expression" dxfId="20" priority="303">
      <formula>$Q157="WANT"</formula>
    </cfRule>
  </conditionalFormatting>
  <conditionalFormatting sqref="G158">
    <cfRule type="expression" dxfId="19" priority="307">
      <formula>#REF!="WANT"</formula>
    </cfRule>
  </conditionalFormatting>
  <conditionalFormatting sqref="G193:G221 L193:L221">
    <cfRule type="expression" dxfId="18" priority="66">
      <formula>#REF!="WANT"</formula>
    </cfRule>
  </conditionalFormatting>
  <conditionalFormatting sqref="G223:G335 I281:J335">
    <cfRule type="expression" dxfId="17" priority="19">
      <formula>#REF!="WANT"</formula>
    </cfRule>
  </conditionalFormatting>
  <conditionalFormatting sqref="G337:G352 L337:L352">
    <cfRule type="expression" dxfId="16" priority="54">
      <formula>#REF!="WANT"</formula>
    </cfRule>
  </conditionalFormatting>
  <conditionalFormatting sqref="G354:G393">
    <cfRule type="expression" dxfId="15" priority="47">
      <formula>#REF!="WANT"</formula>
    </cfRule>
  </conditionalFormatting>
  <conditionalFormatting sqref="G511:G536 L511:L536">
    <cfRule type="expression" dxfId="14" priority="43">
      <formula>#REF!="WANT"</formula>
    </cfRule>
  </conditionalFormatting>
  <conditionalFormatting sqref="H539:I548">
    <cfRule type="expression" dxfId="13" priority="1">
      <formula>#REF!="WANT"</formula>
    </cfRule>
  </conditionalFormatting>
  <conditionalFormatting sqref="I76:I88">
    <cfRule type="expression" dxfId="12" priority="32">
      <formula>#REF!="WANT"</formula>
    </cfRule>
  </conditionalFormatting>
  <conditionalFormatting sqref="I2:L2 L5:N5 I5:I8 L8 L9:O10 I9:J16 L11:L17 I17 N17:O23 I23 L23:L40 I24:J26 I27 N27:O27 I28:J52 N29:O29 N37:O40 I53 N53:O53 I54:J75 N62:O62 I89:J100 N95:O95 I101:I103 N102:O102 N109:O109 J151:J245 I158 N158:O158 L158:L185 I159:J185 N160:O160 G161:G185 G188:G190 L188:L190 I214 N215:O215 I216:J277 J307:J536 N348:N350 Q348:Q350 I351:J352 I354:J365 N366 Q366 I369:J393 G395 I395:J395 L395 G399:G442 I399:J442 L399:L442 G444:G446 L444:L446 I444:J453 L448:L453 G455:G471 L455:L471 G473:G504 L473:L504 G506:G509 L506:L509 J552:J1048576">
    <cfRule type="expression" dxfId="11" priority="297">
      <formula>#REF!="WANT"</formula>
    </cfRule>
  </conditionalFormatting>
  <conditionalFormatting sqref="J2:J117">
    <cfRule type="expression" dxfId="10" priority="31">
      <formula>#REF!="WANT"</formula>
    </cfRule>
  </conditionalFormatting>
  <conditionalFormatting sqref="J249:J303">
    <cfRule type="expression" dxfId="9" priority="20">
      <formula>#REF!="WANT"</formula>
    </cfRule>
  </conditionalFormatting>
  <conditionalFormatting sqref="K3:K538 D5:D538">
    <cfRule type="expression" dxfId="8" priority="21">
      <formula>#REF!="WANT"</formula>
    </cfRule>
  </conditionalFormatting>
  <conditionalFormatting sqref="K540:K546">
    <cfRule type="expression" dxfId="7" priority="34">
      <formula>#REF!="WANT"</formula>
    </cfRule>
  </conditionalFormatting>
  <conditionalFormatting sqref="K548:K550">
    <cfRule type="expression" dxfId="6" priority="6">
      <formula>#REF!="WANT"</formula>
    </cfRule>
  </conditionalFormatting>
  <conditionalFormatting sqref="L3:L4">
    <cfRule type="expression" dxfId="5" priority="70">
      <formula>#REF!="WANT"</formula>
    </cfRule>
  </conditionalFormatting>
  <conditionalFormatting sqref="L42:L156 I104:J157 G146:G156">
    <cfRule type="expression" dxfId="4" priority="23">
      <formula>#REF!="WANT"</formula>
    </cfRule>
  </conditionalFormatting>
  <conditionalFormatting sqref="L223:L335">
    <cfRule type="expression" dxfId="3" priority="58">
      <formula>#REF!="WANT"</formula>
    </cfRule>
  </conditionalFormatting>
  <conditionalFormatting sqref="L354:L393">
    <cfRule type="expression" dxfId="2" priority="46">
      <formula>#REF!="WANT"</formula>
    </cfRule>
  </conditionalFormatting>
  <conditionalFormatting sqref="Q340">
    <cfRule type="expression" dxfId="1" priority="51">
      <formula>#REF!="WANT"</formula>
    </cfRule>
  </conditionalFormatting>
  <conditionalFormatting sqref="S539:S550">
    <cfRule type="expression" dxfId="0" priority="5">
      <formula>#REF!="WANT"</formula>
    </cfRule>
  </conditionalFormatting>
  <pageMargins left="0.5" right="0.5" top="0.5" bottom="0.75" header="0.5" footer="0.5"/>
  <pageSetup paperSize="5" scale="41" fitToHeight="0" orientation="landscape" horizontalDpi="4294967292" verticalDpi="4294967292"/>
  <headerFooter>
    <oddFooter>&amp;L&amp;"Calibri,Regular"&amp;K000000&amp;A&amp;C&amp;"Calibri,Regular"&amp;K000000&amp;D&amp;R&amp;"Calibri,Regular"&amp;K000000Page 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my-design-type-purchase-invento</vt:lpstr>
      <vt:lpstr>'my-design-type-purchase-invento'!Print_Area</vt:lpstr>
      <vt:lpstr>'my-design-type-purchase-invento'!Print_Titles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jbo.soundstrategies@gmail.com</cp:lastModifiedBy>
  <dcterms:created xsi:type="dcterms:W3CDTF">2018-11-26T15:19:07Z</dcterms:created>
  <dcterms:modified xsi:type="dcterms:W3CDTF">2026-02-04T12:47:12Z</dcterms:modified>
</cp:coreProperties>
</file>